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<sst xmlns="http://schemas.openxmlformats.org/spreadsheetml/2006/main" count="507" uniqueCount="409">
  <si>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</si>
  <si>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</si>
  <si>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</si>
  <si>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</si>
  <si>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</si>
  <si>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</si>
  <si>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</si>
  <si>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</si>
  <si>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</si>
  <si>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</si>
  <si>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</si>
  <si>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</si>
  <si>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</si>
  <si>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</si>
  <si>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</si>
  <si>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</si>
  <si>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</si>
  <si>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</si>
  <si>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</si>
  <si>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</si>
  <si>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</si>
  <si>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</si>
  <si>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</si>
  <si>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</si>
  <si>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</si>
  <si>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</si>
  <si>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</si>
  <si>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</si>
  <si>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</si>
  <si>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</si>
  <si>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</si>
  <si>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</si>
  <si>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</si>
  <si>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</si>
  <si>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</si>
  <si>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</si>
  <si>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</si>
  <si>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</si>
  <si>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</si>
  <si>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</si>
  <si>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</si>
  <si>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</si>
  <si>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</si>
  <si>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</si>
  <si>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</si>
  <si>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</si>
  <si>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</si>
  <si>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</si>
  <si>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</si>
  <si>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</si>
  <si>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</si>
  <si>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</si>
  <si>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</si>
  <si>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</si>
  <si>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</si>
  <si>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</si>
  <si>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</si>
  <si>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</si>
  <si>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</si>
  <si>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</si>
  <si>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</si>
  <si>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</si>
  <si>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</si>
  <si>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</si>
  <si>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</si>
  <si>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</si>
  <si>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</si>
  <si>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</si>
  <si>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</si>
  <si>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</si>
  <si>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</si>
  <si>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</si>
  <si>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</si>
  <si>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</si>
  <si>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</si>
  <si>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</si>
  <si>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</si>
  <si>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</si>
  <si>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</si>
  <si>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</si>
  <si>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</si>
  <si>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</si>
  <si>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</si>
  <si>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</si>
  <si>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</si>
  <si>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</si>
  <si>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</si>
  <si>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</si>
  <si>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</si>
  <si>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</si>
  <si>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</si>
  <si>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</si>
  <si>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</si>
  <si>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</si>
  <si>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</si>
  <si>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</si>
  <si>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</si>
  <si>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</si>
  <si>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</si>
  <si>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</si>
  <si>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</si>
  <si>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</si>
  <si>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</si>
  <si>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</si>
  <si>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</si>
  <si>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</si>
  <si>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</si>
  <si>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</si>
  <si>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</si>
  <si>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</si>
  <si>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</si>
  <si>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</si>
  <si>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</si>
  <si>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</si>
  <si>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</si>
  <si>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</si>
  <si>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</si>
  <si>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</si>
  <si>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</si>
  <si>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</si>
  <si>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</si>
  <si>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</si>
  <si>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</si>
  <si>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</si>
  <si>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</si>
  <si>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</si>
  <si>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</si>
  <si>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</si>
  <si>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</si>
  <si>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</si>
  <si>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</si>
  <si>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</si>
  <si>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</si>
  <si>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</si>
  <si>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</si>
  <si>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</si>
  <si>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</si>
  <si>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</si>
  <si>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</si>
  <si>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</si>
  <si>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</si>
  <si>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</si>
  <si>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</si>
  <si>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</si>
  <si>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</si>
  <si>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</si>
  <si>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</si>
  <si>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</si>
  <si>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</si>
  <si>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</si>
  <si>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</si>
  <si>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</si>
  <si>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</si>
  <si>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</si>
  <si>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</si>
  <si>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</si>
  <si>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</si>
  <si>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</si>
  <si>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</si>
  <si>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</si>
  <si>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</si>
  <si>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</si>
  <si>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</si>
  <si>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</si>
  <si>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</si>
  <si>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</si>
  <si>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</si>
  <si>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</si>
  <si>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</si>
  <si>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</si>
  <si>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</si>
  <si>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</si>
  <si>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</si>
  <si>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</si>
  <si>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</si>
  <si>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</si>
  <si>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</si>
  <si>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</si>
  <si>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</si>
  <si>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</si>
  <si>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</si>
  <si>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</si>
  <si>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</si>
  <si>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</si>
  <si>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</si>
  <si>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</si>
  <si>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</si>
  <si>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</si>
  <si>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</si>
  <si>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</si>
  <si>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</si>
  <si>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</si>
  <si>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</si>
  <si>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</si>
  <si>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</si>
  <si>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</si>
  <si>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</si>
  <si>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</si>
  <si>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</si>
  <si>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</si>
  <si>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</si>
  <si>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</si>
  <si>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</si>
  <si>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</si>
  <si>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</si>
  <si>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</si>
  <si>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</si>
  <si>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</si>
  <si>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</si>
  <si>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</si>
  <si>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</si>
  <si>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</si>
  <si>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</si>
  <si>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</si>
  <si>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</si>
  <si>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</si>
  <si>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</si>
  <si>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</si>
  <si>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</si>
  <si>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</si>
  <si>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</si>
  <si>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</si>
  <si>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</si>
  <si>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</si>
  <si>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</si>
  <si>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</si>
  <si>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</si>
  <si>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</si>
  <si>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</si>
  <si>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</si>
  <si>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</si>
  <si>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</si>
  <si>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</si>
  <si>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</si>
  <si>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</si>
  <si>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</si>
  <si>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</si>
  <si>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</si>
  <si>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</si>
  <si>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</si>
  <si>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</si>
  <si>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</si>
  <si>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</si>
  <si>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</si>
  <si>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</si>
  <si>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</si>
  <si>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</si>
  <si>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</si>
  <si>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</si>
  <si>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</si>
  <si>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</si>
  <si>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</si>
  <si>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</si>
  <si>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</si>
  <si>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</si>
  <si>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</si>
  <si>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</si>
  <si>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</si>
  <si>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</si>
  <si>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</si>
  <si>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</si>
  <si>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</si>
  <si>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</si>
  <si>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</si>
  <si>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</si>
  <si>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</si>
  <si>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</si>
  <si>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</si>
  <si>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</si>
  <si>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</si>
  <si>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</si>
  <si>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</si>
  <si>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</si>
  <si>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</si>
  <si>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</si>
  <si>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</si>
  <si>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</si>
  <si>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</si>
  <si>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</si>
  <si>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</si>
  <si>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</si>
  <si>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</si>
  <si>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</si>
  <si>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</si>
  <si>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</si>
  <si>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</si>
  <si>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</si>
  <si>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</si>
  <si>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</si>
  <si>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</si>
  <si>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</si>
  <si>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</si>
  <si>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</si>
  <si>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</si>
  <si>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</si>
  <si>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</si>
  <si>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</si>
  <si>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</si>
  <si>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</si>
  <si>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</si>
  <si>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</si>
  <si>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</si>
  <si>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</si>
  <si>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</si>
  <si>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</si>
  <si>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</si>
  <si>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</si>
  <si>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</si>
  <si>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</si>
  <si>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</si>
  <si>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</si>
  <si>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</si>
  <si>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</si>
  <si>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</si>
  <si>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</si>
  <si>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</si>
  <si>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</si>
  <si>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</si>
  <si>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</si>
  <si>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</si>
  <si>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</si>
  <si>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</si>
  <si>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</si>
  <si>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</si>
  <si>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</si>
  <si>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</si>
  <si>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</si>
  <si>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</si>
  <si>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</si>
  <si>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</si>
  <si>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</si>
  <si>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</si>
  <si>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</si>
  <si>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</si>
  <si>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</si>
  <si>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</si>
  <si>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</si>
  <si>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</si>
  <si>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</si>
  <si>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</si>
  <si>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</si>
  <si>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</si>
  <si>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</si>
  <si>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</si>
  <si>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</si>
  <si>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</si>
  <si>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</si>
  <si>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</si>
  <si>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</si>
  <si>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</si>
  <si>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</si>
  <si>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</si>
  <si>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</si>
  <si>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</si>
  <si>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</si>
  <si>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</si>
  <si>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</si>
  <si>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</si>
  <si>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</si>
  <si>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</si>
  <si>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</si>
  <si>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</si>
  <si>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</si>
  <si>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</si>
  <si>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</si>
  <si>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</si>
  <si>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</si>
  <si>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</si>
  <si>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</si>
  <si>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</si>
  <si>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</si>
  <si>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</si>
  <si>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</si>
  <si>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</si>
  <si>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</si>
  <si>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</si>
  <si>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</si>
  <si>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</si>
  <si>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</si>
  <si>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</si>
  <si>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</si>
  <si>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</si>
  <si>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</si>
  <si>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</si>
  <si>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</si>
  <si>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</si>
  <si>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</si>
  <si>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</si>
  <si>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</si>
  <si>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</si>
  <si>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</si>
  <si>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</si>
  <si>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</si>
  <si>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</si>
  <si>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</si>
  <si>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</si>
  <si>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</si>
  <si>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</si>
  <si>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</si>
  <si>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</si>
  <si>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</si>
  <si>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</si>
  <si>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</si>
  <si>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</si>
  <si>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</si>
  <si>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</si>
  <si>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</si>
  <si>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</si>
  <si>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ST HELENS TOWN CC by AB/JR 29 July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</si>
</sst>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0" fillId="38" borderId="11" xfId="57" applyFill="1" applyBorder="1" applyAlignment="1">
      <alignment horizontal="right" vertical="top"/>
      <protection/>
    </xf>
    <xf numFmtId="0" fontId="0" fillId="0" borderId="13" xfId="57" applyBorder="1" applyAlignment="1">
      <alignment horizontal="right" vertical="top"/>
      <protection/>
    </xf>
    <xf numFmtId="0" fontId="0" fillId="33" borderId="11" xfId="57" applyFill="1" applyBorder="1">
      <alignment/>
      <protection/>
    </xf>
    <xf numFmtId="0" fontId="0" fillId="0" borderId="10" xfId="57" applyBorder="1" applyAlignment="1">
      <alignment horizontal="right" vertical="top"/>
      <protection/>
    </xf>
    <xf numFmtId="0" fontId="0" fillId="0" borderId="10" xfId="57" applyBorder="1" applyAlignment="1">
      <alignment horizontal="left" vertical="top"/>
      <protection/>
    </xf>
    <xf numFmtId="0" fontId="0" fillId="0" borderId="10" xfId="57" applyBorder="1">
      <alignment/>
      <protection/>
    </xf>
    <xf numFmtId="0" fontId="0" fillId="0" borderId="11" xfId="57" applyBorder="1" applyAlignment="1">
      <alignment horizontal="left" vertical="top"/>
      <protection/>
    </xf>
    <xf numFmtId="0" fontId="0" fillId="0" borderId="11" xfId="57" applyBorder="1">
      <alignment/>
      <protection/>
    </xf>
    <xf numFmtId="0" fontId="0" fillId="0" borderId="10" xfId="57" applyBorder="1" applyAlignment="1">
      <alignment vertical="top"/>
      <protection/>
    </xf>
    <xf numFmtId="0" fontId="0" fillId="33" borderId="10" xfId="57" applyFill="1" applyBorder="1" applyAlignment="1">
      <alignment vertical="top"/>
      <protection/>
    </xf>
    <xf numFmtId="0" fontId="0" fillId="33" borderId="10" xfId="57" applyFill="1" applyBorder="1" applyAlignment="1">
      <alignment horizontal="right" vertical="top"/>
      <protection/>
    </xf>
    <xf numFmtId="0" fontId="0" fillId="0" borderId="11" xfId="57" applyBorder="1" applyAlignment="1">
      <alignment vertical="top"/>
      <protection/>
    </xf>
    <xf numFmtId="0" fontId="0" fillId="35" borderId="11" xfId="57" applyFill="1" applyBorder="1" applyAlignment="1">
      <alignment vertical="top"/>
      <protection/>
    </xf>
    <xf numFmtId="0" fontId="0" fillId="33" borderId="11" xfId="57" applyFill="1" applyBorder="1" applyAlignment="1">
      <alignment vertical="top"/>
      <protection/>
    </xf>
    <xf numFmtId="0" fontId="0" fillId="33" borderId="11" xfId="57" applyFill="1" applyBorder="1" applyAlignment="1">
      <alignment horizontal="right" vertical="top"/>
      <protection/>
    </xf>
    <xf numFmtId="0" fontId="0" fillId="0" borderId="20" xfId="57" applyBorder="1" applyAlignment="1">
      <alignment horizontal="right" vertical="top"/>
      <protection/>
    </xf>
    <xf numFmtId="0" fontId="0" fillId="33" borderId="20" xfId="57" applyFill="1" applyBorder="1" applyAlignment="1">
      <alignment horizontal="center" vertical="top"/>
      <protection/>
    </xf>
    <xf numFmtId="0" fontId="0" fillId="33" borderId="20" xfId="57" applyFill="1" applyBorder="1" applyAlignment="1">
      <alignment horizontal="right" vertical="top"/>
      <protection/>
    </xf>
    <xf numFmtId="0" fontId="0" fillId="0" borderId="10" xfId="57" applyBorder="1" applyAlignment="1">
      <alignment horizontal="center" vertical="top"/>
      <protection/>
    </xf>
    <xf numFmtId="49" fontId="0" fillId="0" borderId="11" xfId="57" applyNumberFormat="1" applyBorder="1" applyAlignment="1">
      <alignment horizontal="right" vertical="top"/>
      <protection/>
    </xf>
    <xf numFmtId="0" fontId="0" fillId="35" borderId="11" xfId="57" applyFill="1" applyBorder="1" applyAlignment="1">
      <alignment horizontal="right" vertical="top"/>
      <protection/>
    </xf>
    <xf numFmtId="0" fontId="0" fillId="0" borderId="20" xfId="57" applyBorder="1" applyAlignment="1">
      <alignment horizontal="left" vertical="top"/>
      <protection/>
    </xf>
    <xf numFmtId="49" fontId="0" fillId="0" borderId="20" xfId="57" applyNumberFormat="1" applyBorder="1" applyAlignment="1">
      <alignment horizontal="right" vertical="top"/>
      <protection/>
    </xf>
    <xf numFmtId="0" fontId="0" fillId="0" borderId="49" xfId="57" applyBorder="1" applyAlignment="1">
      <alignment horizontal="right" vertical="top"/>
      <protection/>
    </xf>
    <xf numFmtId="0" fontId="0" fillId="0" borderId="49" xfId="57" applyBorder="1" applyAlignment="1">
      <alignment horizontal="left" vertical="top"/>
      <protection/>
    </xf>
    <xf numFmtId="49" fontId="0" fillId="0" borderId="49" xfId="57" applyNumberFormat="1" applyBorder="1" applyAlignment="1">
      <alignment horizontal="right" vertical="top"/>
      <protection/>
    </xf>
    <xf numFmtId="0" fontId="0" fillId="33" borderId="10" xfId="57" applyFill="1" applyBorder="1" applyAlignment="1">
      <alignment horizontal="left" vertical="top"/>
      <protection/>
    </xf>
    <xf numFmtId="0" fontId="0" fillId="33" borderId="11" xfId="57" applyFill="1" applyBorder="1" applyAlignment="1">
      <alignment horizontal="left" vertical="top"/>
      <protection/>
    </xf>
    <xf numFmtId="0" fontId="0" fillId="36" borderId="11" xfId="57" applyFill="1" applyBorder="1" applyAlignment="1">
      <alignment horizontal="right" vertical="top"/>
      <protection/>
    </xf>
    <xf numFmtId="0" fontId="0" fillId="0" borderId="13" xfId="57" applyBorder="1" applyAlignment="1">
      <alignment horizontal="left" vertical="top"/>
      <protection/>
    </xf>
    <xf numFmtId="0" fontId="0" fillId="36" borderId="13" xfId="57" applyFill="1" applyBorder="1" applyAlignment="1">
      <alignment horizontal="right" vertical="top"/>
      <protection/>
    </xf>
    <xf numFmtId="0" fontId="0" fillId="0" borderId="0" xfId="57" applyAlignment="1">
      <alignment horizontal="right" vertical="top"/>
      <protection/>
    </xf>
    <xf numFmtId="0" fontId="0" fillId="0" borderId="33" xfId="57" applyBorder="1" applyAlignment="1">
      <alignment horizontal="left" vertical="top"/>
      <protection/>
    </xf>
    <xf numFmtId="0" fontId="0" fillId="33" borderId="20" xfId="57" applyFill="1" applyBorder="1" applyAlignment="1">
      <alignment vertical="top"/>
      <protection/>
    </xf>
    <xf numFmtId="0" fontId="0" fillId="33" borderId="20" xfId="57" applyFill="1" applyBorder="1" applyAlignment="1">
      <alignment horizontal="left" vertical="top"/>
      <protection/>
    </xf>
    <xf numFmtId="0" fontId="0" fillId="34" borderId="49" xfId="57" applyFill="1" applyBorder="1" applyAlignment="1">
      <alignment vertical="top"/>
      <protection/>
    </xf>
    <xf numFmtId="0" fontId="0" fillId="33" borderId="49" xfId="57" applyFill="1" applyBorder="1" applyAlignment="1">
      <alignment horizontal="left" vertical="top"/>
      <protection/>
    </xf>
    <xf numFmtId="0" fontId="0" fillId="34" borderId="49" xfId="57" applyFill="1" applyBorder="1" applyAlignment="1">
      <alignment horizontal="right" vertical="top"/>
      <protection/>
    </xf>
    <xf numFmtId="0" fontId="0" fillId="0" borderId="0" xfId="57">
      <alignment/>
      <protection/>
    </xf>
    <xf numFmtId="0" fontId="0" fillId="0" borderId="0" xfId="57" applyAlignment="1">
      <alignment vertical="top"/>
      <protection/>
    </xf>
    <xf numFmtId="0" fontId="0" fillId="33" borderId="10" xfId="57" applyFill="1" applyBorder="1">
      <alignment/>
      <protection/>
    </xf>
    <xf numFmtId="0" fontId="0" fillId="35" borderId="11" xfId="57" applyFill="1" applyBorder="1" applyAlignment="1">
      <alignment horizontal="left" vertical="top"/>
      <protection/>
    </xf>
    <xf numFmtId="0" fontId="0" fillId="35" borderId="20" xfId="57" applyFill="1" applyBorder="1" applyAlignment="1">
      <alignment vertical="top"/>
      <protection/>
    </xf>
    <xf numFmtId="0" fontId="0" fillId="35" borderId="20" xfId="57" applyFill="1" applyBorder="1" applyAlignment="1">
      <alignment horizontal="left" vertical="top"/>
      <protection/>
    </xf>
    <xf numFmtId="0" fontId="0" fillId="35" borderId="20" xfId="57" applyFill="1" applyBorder="1" applyAlignment="1">
      <alignment horizontal="right" vertical="top"/>
      <protection/>
    </xf>
    <xf numFmtId="0" fontId="0" fillId="0" borderId="0" xfId="57" applyAlignment="1">
      <alignment horizontal="left" vertical="top"/>
      <protection/>
    </xf>
    <xf numFmtId="0" fontId="0" fillId="0" borderId="32" xfId="57" applyBorder="1" applyAlignment="1">
      <alignment horizontal="right" vertical="top"/>
      <protection/>
    </xf>
    <xf numFmtId="0" fontId="0" fillId="0" borderId="38" xfId="57" applyBorder="1" applyAlignment="1">
      <alignment horizontal="right" vertical="top"/>
      <protection/>
    </xf>
    <xf numFmtId="0" fontId="0" fillId="38" borderId="13" xfId="57" applyFill="1" applyBorder="1" applyAlignment="1">
      <alignment horizontal="right" vertical="top"/>
      <protection/>
    </xf>
    <xf numFmtId="0" fontId="0" fillId="0" borderId="11" xfId="57" applyFill="1" applyBorder="1" applyAlignment="1">
      <alignment horizontal="right" vertical="top"/>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4"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57" applyBorder="1" applyAlignment="1">
      <alignment horizontal="left" vertical="top"/>
      <protection/>
    </xf>
    <xf numFmtId="0" fontId="0" fillId="0" borderId="20" xfId="57" applyBorder="1" applyAlignment="1">
      <alignment horizontal="left" vertical="top"/>
      <protection/>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21" xfId="0" applyFill="1" applyBorder="1" applyAlignment="1">
      <alignment horizontal="right" vertical="top"/>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3" fillId="0" borderId="16" xfId="0" applyFont="1" applyFill="1" applyBorder="1" applyAlignment="1">
      <alignment horizontal="center" vertical="center"/>
    </xf>
    <xf numFmtId="0" fontId="0" fillId="35" borderId="11" xfId="57" applyFill="1" applyBorder="1" applyAlignment="1">
      <alignment horizontal="center" vertical="top"/>
      <protection/>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4" xfId="0" applyFill="1" applyBorder="1" applyAlignment="1">
      <alignment horizontal="right" vertical="top"/>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0" fillId="0" borderId="10" xfId="57" applyBorder="1" applyAlignment="1">
      <alignment horizontal="left" vertical="top"/>
      <protection/>
    </xf>
    <xf numFmtId="0" fontId="0" fillId="0" borderId="15" xfId="0" applyBorder="1" applyAlignment="1">
      <alignment horizontal="right" vertical="top"/>
    </xf>
    <xf numFmtId="0" fontId="0" fillId="0" borderId="32" xfId="0" applyBorder="1" applyAlignment="1">
      <alignment horizontal="right"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25" t="s">
        <v>408</v>
      </c>
      <c r="B1" s="426"/>
      <c r="C1" s="426"/>
      <c r="D1" s="426"/>
      <c r="E1" s="426"/>
      <c r="F1" s="426"/>
      <c r="G1" s="426"/>
      <c r="H1" s="426"/>
      <c r="I1" s="426"/>
      <c r="J1" s="426"/>
      <c r="K1" s="426"/>
      <c r="L1" s="427"/>
      <c r="N1" s="263"/>
    </row>
    <row r="2" spans="1:14" ht="15" customHeight="1" thickBot="1">
      <c r="A2" s="476" t="s">
        <v>166</v>
      </c>
      <c r="B2" s="476"/>
      <c r="C2" s="35"/>
      <c r="D2" s="34"/>
      <c r="E2" s="472" t="s">
        <v>119</v>
      </c>
      <c r="F2" s="460" t="s">
        <v>121</v>
      </c>
      <c r="G2" s="34"/>
      <c r="H2" s="472" t="s">
        <v>119</v>
      </c>
      <c r="I2" s="472" t="s">
        <v>121</v>
      </c>
      <c r="J2" s="472" t="s">
        <v>76</v>
      </c>
      <c r="K2" s="435" t="s">
        <v>140</v>
      </c>
      <c r="L2" s="435" t="s">
        <v>129</v>
      </c>
      <c r="N2" s="263"/>
    </row>
    <row r="3" spans="1:14" ht="10.5" customHeight="1">
      <c r="A3" s="466" t="s">
        <v>77</v>
      </c>
      <c r="B3" s="464" t="s">
        <v>10</v>
      </c>
      <c r="C3" s="466" t="s">
        <v>11</v>
      </c>
      <c r="D3" s="477" t="s">
        <v>120</v>
      </c>
      <c r="E3" s="472"/>
      <c r="F3" s="460"/>
      <c r="G3" s="477" t="s">
        <v>120</v>
      </c>
      <c r="H3" s="472"/>
      <c r="I3" s="472"/>
      <c r="J3" s="472"/>
      <c r="K3" s="435"/>
      <c r="L3" s="435"/>
      <c r="N3" s="304"/>
    </row>
    <row r="4" spans="1:14" ht="35.25" customHeight="1" thickBot="1">
      <c r="A4" s="467"/>
      <c r="B4" s="465"/>
      <c r="C4" s="467"/>
      <c r="D4" s="467"/>
      <c r="E4" s="473"/>
      <c r="F4" s="461"/>
      <c r="G4" s="467"/>
      <c r="H4" s="473"/>
      <c r="I4" s="473"/>
      <c r="J4" s="473"/>
      <c r="K4" s="436"/>
      <c r="L4" s="436"/>
      <c r="N4" s="321"/>
    </row>
    <row r="5" spans="1:16" ht="43.5" customHeight="1">
      <c r="A5" s="373" t="s">
        <v>179</v>
      </c>
      <c r="B5" s="37" t="s">
        <v>219</v>
      </c>
      <c r="C5" s="237" t="s">
        <v>361</v>
      </c>
      <c r="D5" s="238" t="s">
        <v>145</v>
      </c>
      <c r="E5" s="239">
        <v>5</v>
      </c>
      <c r="F5" s="306">
        <v>5</v>
      </c>
      <c r="G5" s="77"/>
      <c r="H5" s="77"/>
      <c r="I5" s="78"/>
      <c r="J5" s="27">
        <f aca="true" t="shared" si="0" ref="J5:J15">SUM(F5+I5)</f>
        <v>5</v>
      </c>
      <c r="K5" s="27">
        <f>J5</f>
        <v>5</v>
      </c>
      <c r="L5" s="395">
        <f>SUM(K5:K15)</f>
        <v>117</v>
      </c>
      <c r="N5" s="317">
        <v>5</v>
      </c>
      <c r="P5" s="89"/>
    </row>
    <row r="6" spans="1:14" ht="30" customHeight="1">
      <c r="A6" s="374"/>
      <c r="B6" s="37" t="s">
        <v>220</v>
      </c>
      <c r="C6" s="45" t="s">
        <v>107</v>
      </c>
      <c r="D6" s="42" t="s">
        <v>127</v>
      </c>
      <c r="E6" s="27">
        <v>10</v>
      </c>
      <c r="F6" s="306">
        <v>10</v>
      </c>
      <c r="G6" s="260" t="s">
        <v>345</v>
      </c>
      <c r="H6" s="27">
        <v>10</v>
      </c>
      <c r="I6" s="27">
        <v>10</v>
      </c>
      <c r="J6" s="27">
        <f t="shared" si="0"/>
        <v>20</v>
      </c>
      <c r="K6" s="27">
        <f>J6</f>
        <v>20</v>
      </c>
      <c r="L6" s="395"/>
      <c r="N6" s="263">
        <v>20</v>
      </c>
    </row>
    <row r="7" spans="1:14" ht="26.25" customHeight="1">
      <c r="A7" s="374"/>
      <c r="B7" s="37" t="s">
        <v>221</v>
      </c>
      <c r="C7" s="45" t="s">
        <v>122</v>
      </c>
      <c r="D7" s="37" t="s">
        <v>128</v>
      </c>
      <c r="E7" s="27">
        <v>10</v>
      </c>
      <c r="F7" s="306">
        <v>10</v>
      </c>
      <c r="G7" s="262" t="s">
        <v>346</v>
      </c>
      <c r="H7" s="27">
        <v>10</v>
      </c>
      <c r="I7" s="27">
        <v>10</v>
      </c>
      <c r="J7" s="27">
        <f t="shared" si="0"/>
        <v>20</v>
      </c>
      <c r="K7" s="381">
        <f>SUM(J7:J9)</f>
        <v>38</v>
      </c>
      <c r="L7" s="395"/>
      <c r="N7" s="509">
        <v>38</v>
      </c>
    </row>
    <row r="8" spans="1:14" ht="24" customHeight="1">
      <c r="A8" s="374"/>
      <c r="B8" s="37" t="s">
        <v>102</v>
      </c>
      <c r="C8" s="45" t="s">
        <v>108</v>
      </c>
      <c r="D8" s="42" t="s">
        <v>123</v>
      </c>
      <c r="E8" s="27">
        <v>10</v>
      </c>
      <c r="F8" s="306">
        <v>8</v>
      </c>
      <c r="G8" s="261"/>
      <c r="H8" s="261"/>
      <c r="I8" s="261"/>
      <c r="J8" s="27">
        <f t="shared" si="0"/>
        <v>8</v>
      </c>
      <c r="K8" s="381"/>
      <c r="L8" s="395"/>
      <c r="N8" s="509"/>
    </row>
    <row r="9" spans="1:14" ht="24.75" customHeight="1">
      <c r="A9" s="374"/>
      <c r="B9" s="37" t="s">
        <v>103</v>
      </c>
      <c r="C9" s="45" t="s">
        <v>157</v>
      </c>
      <c r="D9" s="42" t="s">
        <v>124</v>
      </c>
      <c r="E9" s="27">
        <v>10</v>
      </c>
      <c r="F9" s="306">
        <v>10</v>
      </c>
      <c r="G9" s="261"/>
      <c r="H9" s="261"/>
      <c r="I9" s="261"/>
      <c r="J9" s="27">
        <f t="shared" si="0"/>
        <v>10</v>
      </c>
      <c r="K9" s="381"/>
      <c r="L9" s="395"/>
      <c r="N9" s="509"/>
    </row>
    <row r="10" spans="1:14" ht="27.75" customHeight="1">
      <c r="A10" s="374"/>
      <c r="B10" s="37" t="s">
        <v>217</v>
      </c>
      <c r="C10" s="45" t="s">
        <v>109</v>
      </c>
      <c r="D10" s="42" t="s">
        <v>125</v>
      </c>
      <c r="E10" s="27">
        <v>10</v>
      </c>
      <c r="F10" s="323">
        <v>3</v>
      </c>
      <c r="G10" s="261"/>
      <c r="H10" s="261"/>
      <c r="I10" s="261"/>
      <c r="J10" s="27">
        <f t="shared" si="0"/>
        <v>3</v>
      </c>
      <c r="K10" s="27">
        <f>J10</f>
        <v>3</v>
      </c>
      <c r="L10" s="395"/>
      <c r="N10" s="263">
        <v>3</v>
      </c>
    </row>
    <row r="11" spans="1:14" ht="27" customHeight="1">
      <c r="A11" s="374"/>
      <c r="B11" s="137" t="s">
        <v>218</v>
      </c>
      <c r="C11" s="45" t="s">
        <v>165</v>
      </c>
      <c r="D11" s="137" t="s">
        <v>126</v>
      </c>
      <c r="E11" s="62">
        <v>20</v>
      </c>
      <c r="F11" s="324">
        <v>12</v>
      </c>
      <c r="G11" s="87"/>
      <c r="H11" s="87"/>
      <c r="I11" s="87"/>
      <c r="J11" s="62">
        <f t="shared" si="0"/>
        <v>12</v>
      </c>
      <c r="K11" s="27">
        <f>J11</f>
        <v>12</v>
      </c>
      <c r="L11" s="395"/>
      <c r="N11" s="263">
        <v>12</v>
      </c>
    </row>
    <row r="12" spans="1:14" ht="16.5" customHeight="1">
      <c r="A12" s="374"/>
      <c r="B12" s="462" t="s">
        <v>373</v>
      </c>
      <c r="C12" s="463"/>
      <c r="D12" s="238" t="s">
        <v>366</v>
      </c>
      <c r="E12" s="239">
        <v>10</v>
      </c>
      <c r="F12" s="324">
        <v>7</v>
      </c>
      <c r="G12" s="87"/>
      <c r="H12" s="87"/>
      <c r="I12" s="87"/>
      <c r="J12" s="27">
        <f t="shared" si="0"/>
        <v>7</v>
      </c>
      <c r="K12" s="27">
        <f>J12</f>
        <v>7</v>
      </c>
      <c r="L12" s="395"/>
      <c r="N12" s="263">
        <v>7</v>
      </c>
    </row>
    <row r="13" spans="1:14" ht="16.5" customHeight="1">
      <c r="A13" s="374"/>
      <c r="B13" s="450" t="s">
        <v>404</v>
      </c>
      <c r="C13" s="451"/>
      <c r="D13" s="238" t="s">
        <v>367</v>
      </c>
      <c r="E13" s="239">
        <v>10</v>
      </c>
      <c r="F13" s="118">
        <v>10</v>
      </c>
      <c r="G13" s="299"/>
      <c r="H13" s="299"/>
      <c r="I13" s="299"/>
      <c r="J13" s="27">
        <f t="shared" si="0"/>
        <v>10</v>
      </c>
      <c r="K13" s="25">
        <f>SUM(J13:J13)</f>
        <v>10</v>
      </c>
      <c r="L13" s="395"/>
      <c r="N13" s="263">
        <v>10</v>
      </c>
    </row>
    <row r="14" spans="1:14" ht="18" customHeight="1">
      <c r="A14" s="374"/>
      <c r="B14" s="462" t="s">
        <v>405</v>
      </c>
      <c r="C14" s="463"/>
      <c r="D14" s="244" t="s">
        <v>368</v>
      </c>
      <c r="E14" s="245">
        <v>10</v>
      </c>
      <c r="F14" s="222">
        <v>8</v>
      </c>
      <c r="G14" s="87"/>
      <c r="H14" s="87"/>
      <c r="I14" s="87"/>
      <c r="J14" s="62">
        <f t="shared" si="0"/>
        <v>8</v>
      </c>
      <c r="K14" s="62">
        <f>J14</f>
        <v>8</v>
      </c>
      <c r="L14" s="395"/>
      <c r="N14" s="263">
        <v>8</v>
      </c>
    </row>
    <row r="15" spans="1:14" ht="31.5" customHeight="1" thickBot="1">
      <c r="A15" s="375"/>
      <c r="B15" s="447" t="s">
        <v>406</v>
      </c>
      <c r="C15" s="448"/>
      <c r="D15" s="248" t="s">
        <v>407</v>
      </c>
      <c r="E15" s="240">
        <v>15</v>
      </c>
      <c r="F15" s="265">
        <v>14</v>
      </c>
      <c r="G15" s="76"/>
      <c r="H15" s="76"/>
      <c r="I15" s="76"/>
      <c r="J15" s="28">
        <f t="shared" si="0"/>
        <v>14</v>
      </c>
      <c r="K15" s="28">
        <f>J15</f>
        <v>14</v>
      </c>
      <c r="L15" s="396"/>
      <c r="N15" s="263">
        <v>14</v>
      </c>
    </row>
    <row r="16" spans="1:14" ht="1.5" customHeight="1">
      <c r="A16" s="94"/>
      <c r="B16" s="98"/>
      <c r="C16" s="99"/>
      <c r="D16" s="249"/>
      <c r="E16" s="100"/>
      <c r="G16" s="101"/>
      <c r="H16" s="101"/>
      <c r="I16" s="101"/>
      <c r="J16" s="73"/>
      <c r="K16" s="73"/>
      <c r="L16" s="93"/>
      <c r="N16" s="263"/>
    </row>
    <row r="17" spans="1:14" ht="89.25" customHeight="1">
      <c r="A17" s="374" t="s">
        <v>180</v>
      </c>
      <c r="B17" s="470" t="s">
        <v>403</v>
      </c>
      <c r="C17" s="471"/>
      <c r="D17" s="300" t="s">
        <v>183</v>
      </c>
      <c r="E17" s="277">
        <v>40</v>
      </c>
      <c r="F17" s="27">
        <v>36</v>
      </c>
      <c r="G17" s="230"/>
      <c r="H17" s="230"/>
      <c r="I17" s="230"/>
      <c r="J17" s="27">
        <f>SUM(F17+I17)</f>
        <v>36</v>
      </c>
      <c r="K17" s="25">
        <f>SUM(J17:J17)</f>
        <v>36</v>
      </c>
      <c r="L17" s="434">
        <f>SUM(K17:K18)</f>
        <v>95</v>
      </c>
      <c r="N17" s="263">
        <v>36</v>
      </c>
    </row>
    <row r="18" spans="1:14" ht="30.75" customHeight="1" thickBot="1">
      <c r="A18" s="375"/>
      <c r="B18" s="474" t="s">
        <v>389</v>
      </c>
      <c r="C18" s="475"/>
      <c r="D18" s="278" t="s">
        <v>181</v>
      </c>
      <c r="E18" s="279">
        <v>80</v>
      </c>
      <c r="F18" s="28">
        <v>59</v>
      </c>
      <c r="G18" s="232"/>
      <c r="H18" s="232"/>
      <c r="I18" s="232"/>
      <c r="J18" s="28">
        <f>F18</f>
        <v>59</v>
      </c>
      <c r="K18" s="47">
        <f>J18</f>
        <v>59</v>
      </c>
      <c r="L18" s="396"/>
      <c r="N18" s="263">
        <v>59</v>
      </c>
    </row>
    <row r="19" spans="1:14" ht="1.5" customHeight="1">
      <c r="A19" s="113"/>
      <c r="B19" s="200"/>
      <c r="C19" s="201"/>
      <c r="D19" s="199"/>
      <c r="E19" s="96"/>
      <c r="F19" s="97"/>
      <c r="G19" s="226"/>
      <c r="H19" s="194"/>
      <c r="I19" s="194"/>
      <c r="J19" s="95"/>
      <c r="K19" s="97"/>
      <c r="L19" s="107"/>
      <c r="N19" s="263"/>
    </row>
    <row r="20" spans="1:14" ht="18" customHeight="1">
      <c r="A20" s="374" t="s">
        <v>186</v>
      </c>
      <c r="B20" s="281" t="s">
        <v>185</v>
      </c>
      <c r="C20" s="282" t="s">
        <v>388</v>
      </c>
      <c r="D20" s="283" t="s">
        <v>187</v>
      </c>
      <c r="E20" s="284">
        <v>20</v>
      </c>
      <c r="F20" s="102">
        <v>18</v>
      </c>
      <c r="G20" s="226"/>
      <c r="H20" s="194"/>
      <c r="I20" s="194"/>
      <c r="J20" s="118">
        <f>SUM(F20+I20)</f>
        <v>18</v>
      </c>
      <c r="K20" s="118">
        <f>J20</f>
        <v>18</v>
      </c>
      <c r="L20" s="395">
        <f>SUM(K20:K27)</f>
        <v>115</v>
      </c>
      <c r="N20" s="263">
        <v>18</v>
      </c>
    </row>
    <row r="21" spans="1:14" ht="15" customHeight="1">
      <c r="A21" s="374"/>
      <c r="B21" s="37" t="s">
        <v>191</v>
      </c>
      <c r="C21" s="45" t="s">
        <v>160</v>
      </c>
      <c r="D21" s="27" t="s">
        <v>188</v>
      </c>
      <c r="E21" s="27">
        <v>10</v>
      </c>
      <c r="F21" s="306">
        <v>6</v>
      </c>
      <c r="G21" s="325"/>
      <c r="H21" s="325"/>
      <c r="I21" s="325"/>
      <c r="J21" s="27">
        <f>SUM(F21+I21)</f>
        <v>6</v>
      </c>
      <c r="K21" s="27">
        <f>J21</f>
        <v>6</v>
      </c>
      <c r="L21" s="395"/>
      <c r="N21" s="263">
        <v>6</v>
      </c>
    </row>
    <row r="22" spans="1:14" ht="14.25" customHeight="1">
      <c r="A22" s="374"/>
      <c r="B22" s="403" t="s">
        <v>192</v>
      </c>
      <c r="C22" s="438" t="s">
        <v>110</v>
      </c>
      <c r="D22" s="111" t="s">
        <v>189</v>
      </c>
      <c r="E22" s="118">
        <v>5</v>
      </c>
      <c r="F22" s="326">
        <v>5</v>
      </c>
      <c r="G22" s="327" t="s">
        <v>347</v>
      </c>
      <c r="H22" s="328">
        <v>5</v>
      </c>
      <c r="I22" s="328">
        <v>5</v>
      </c>
      <c r="J22" s="405">
        <f>SUM(F22+I22+F23+I23)</f>
        <v>20</v>
      </c>
      <c r="K22" s="381">
        <f>SUM(J22:J25)</f>
        <v>46</v>
      </c>
      <c r="L22" s="395"/>
      <c r="N22" s="509">
        <v>46</v>
      </c>
    </row>
    <row r="23" spans="1:14" ht="14.25" customHeight="1">
      <c r="A23" s="374"/>
      <c r="B23" s="428"/>
      <c r="C23" s="439"/>
      <c r="D23" s="26" t="s">
        <v>190</v>
      </c>
      <c r="E23" s="27">
        <v>5</v>
      </c>
      <c r="F23" s="306">
        <v>5</v>
      </c>
      <c r="G23" s="329" t="s">
        <v>348</v>
      </c>
      <c r="H23" s="330">
        <v>5</v>
      </c>
      <c r="I23" s="330">
        <v>5</v>
      </c>
      <c r="J23" s="409"/>
      <c r="K23" s="381"/>
      <c r="L23" s="395"/>
      <c r="N23" s="509"/>
    </row>
    <row r="24" spans="1:14" ht="40.5" customHeight="1">
      <c r="A24" s="374"/>
      <c r="B24" s="37" t="s">
        <v>162</v>
      </c>
      <c r="C24" s="237" t="s">
        <v>369</v>
      </c>
      <c r="D24" s="239" t="s">
        <v>291</v>
      </c>
      <c r="E24" s="239">
        <v>20</v>
      </c>
      <c r="F24" s="306">
        <v>16</v>
      </c>
      <c r="G24" s="325"/>
      <c r="H24" s="325"/>
      <c r="I24" s="325"/>
      <c r="J24" s="27">
        <f>SUM(F24+I24)</f>
        <v>16</v>
      </c>
      <c r="K24" s="381"/>
      <c r="L24" s="395"/>
      <c r="N24" s="509"/>
    </row>
    <row r="25" spans="1:14" ht="17.25" customHeight="1">
      <c r="A25" s="374"/>
      <c r="B25" s="37" t="s">
        <v>104</v>
      </c>
      <c r="C25" s="45" t="s">
        <v>111</v>
      </c>
      <c r="D25" s="27" t="s">
        <v>341</v>
      </c>
      <c r="E25" s="27">
        <v>10</v>
      </c>
      <c r="F25" s="306">
        <v>10</v>
      </c>
      <c r="G25" s="325"/>
      <c r="H25" s="325"/>
      <c r="I25" s="325"/>
      <c r="J25" s="27">
        <f>SUM(F25+I25)</f>
        <v>10</v>
      </c>
      <c r="K25" s="381"/>
      <c r="L25" s="395"/>
      <c r="N25" s="509"/>
    </row>
    <row r="26" spans="1:14" ht="43.5" customHeight="1">
      <c r="A26" s="374"/>
      <c r="B26" s="454" t="s">
        <v>390</v>
      </c>
      <c r="C26" s="455"/>
      <c r="D26" s="276" t="s">
        <v>193</v>
      </c>
      <c r="E26" s="276">
        <v>30</v>
      </c>
      <c r="F26" s="49">
        <v>25</v>
      </c>
      <c r="G26" s="227"/>
      <c r="H26" s="195"/>
      <c r="I26" s="195"/>
      <c r="J26" s="62">
        <f>SUM(F26+I26)</f>
        <v>25</v>
      </c>
      <c r="K26" s="49">
        <f>J26</f>
        <v>25</v>
      </c>
      <c r="L26" s="395"/>
      <c r="N26" s="263">
        <v>25</v>
      </c>
    </row>
    <row r="27" spans="1:14" ht="69" customHeight="1" thickBot="1">
      <c r="A27" s="375"/>
      <c r="B27" s="50" t="s">
        <v>195</v>
      </c>
      <c r="C27" s="46" t="s">
        <v>172</v>
      </c>
      <c r="D27" s="28" t="s">
        <v>194</v>
      </c>
      <c r="E27" s="28">
        <v>20</v>
      </c>
      <c r="F27" s="47">
        <v>20</v>
      </c>
      <c r="G27" s="79"/>
      <c r="H27" s="79"/>
      <c r="I27" s="80"/>
      <c r="J27" s="28">
        <f>SUM(F27+I27)</f>
        <v>20</v>
      </c>
      <c r="K27" s="28">
        <f>J27</f>
        <v>20</v>
      </c>
      <c r="L27" s="396"/>
      <c r="N27" s="263">
        <v>20</v>
      </c>
    </row>
    <row r="28" spans="1:14" ht="1.5" customHeight="1">
      <c r="A28" s="113"/>
      <c r="B28" s="133"/>
      <c r="C28" s="116"/>
      <c r="D28" s="114"/>
      <c r="E28" s="115"/>
      <c r="F28" s="102"/>
      <c r="G28" s="223"/>
      <c r="H28" s="95"/>
      <c r="I28" s="97"/>
      <c r="J28" s="131"/>
      <c r="K28" s="131"/>
      <c r="L28" s="107"/>
      <c r="N28" s="263"/>
    </row>
    <row r="29" spans="1:14" ht="37.5" customHeight="1">
      <c r="A29" s="374" t="s">
        <v>197</v>
      </c>
      <c r="B29" s="458" t="s">
        <v>391</v>
      </c>
      <c r="C29" s="459"/>
      <c r="D29" s="298" t="s">
        <v>196</v>
      </c>
      <c r="E29" s="221">
        <v>10</v>
      </c>
      <c r="F29" s="105">
        <v>9</v>
      </c>
      <c r="G29" s="231"/>
      <c r="H29" s="204"/>
      <c r="I29" s="205"/>
      <c r="J29" s="118">
        <f>SUM(F29+I29)</f>
        <v>9</v>
      </c>
      <c r="K29" s="118">
        <f>J29</f>
        <v>9</v>
      </c>
      <c r="L29" s="395">
        <f>SUM(K29:K35)</f>
        <v>77</v>
      </c>
      <c r="N29" s="263">
        <v>9</v>
      </c>
    </row>
    <row r="30" spans="1:14" ht="29.25" customHeight="1">
      <c r="A30" s="374"/>
      <c r="B30" s="202" t="s">
        <v>222</v>
      </c>
      <c r="C30" s="66" t="s">
        <v>112</v>
      </c>
      <c r="D30" s="126" t="s">
        <v>199</v>
      </c>
      <c r="E30" s="118">
        <v>10</v>
      </c>
      <c r="F30" s="331">
        <v>10</v>
      </c>
      <c r="G30" s="332"/>
      <c r="H30" s="332"/>
      <c r="I30" s="333"/>
      <c r="J30" s="118">
        <f aca="true" t="shared" si="1" ref="J30:J35">SUM(F30+I30)</f>
        <v>10</v>
      </c>
      <c r="K30" s="27">
        <f>J30</f>
        <v>10</v>
      </c>
      <c r="L30" s="395"/>
      <c r="N30" s="263">
        <v>10</v>
      </c>
    </row>
    <row r="31" spans="1:14" ht="14.25" customHeight="1">
      <c r="A31" s="374"/>
      <c r="B31" s="402" t="s">
        <v>223</v>
      </c>
      <c r="C31" s="453" t="s">
        <v>113</v>
      </c>
      <c r="D31" s="29" t="s">
        <v>385</v>
      </c>
      <c r="E31" s="27">
        <v>5</v>
      </c>
      <c r="F31" s="334">
        <v>5</v>
      </c>
      <c r="G31" s="329" t="s">
        <v>349</v>
      </c>
      <c r="H31" s="334">
        <v>5</v>
      </c>
      <c r="I31" s="306">
        <v>5</v>
      </c>
      <c r="J31" s="381">
        <f>SUM(F31+I31+F32+I32+F33)</f>
        <v>20</v>
      </c>
      <c r="K31" s="381">
        <f>SUM(J31:J33)</f>
        <v>20</v>
      </c>
      <c r="L31" s="395"/>
      <c r="N31" s="509">
        <v>20</v>
      </c>
    </row>
    <row r="32" spans="1:14" ht="13.5" customHeight="1">
      <c r="A32" s="374"/>
      <c r="B32" s="428"/>
      <c r="C32" s="439"/>
      <c r="D32" s="29" t="s">
        <v>386</v>
      </c>
      <c r="E32" s="27">
        <v>5</v>
      </c>
      <c r="F32" s="334">
        <v>5</v>
      </c>
      <c r="G32" s="329" t="s">
        <v>350</v>
      </c>
      <c r="H32" s="334">
        <v>5</v>
      </c>
      <c r="I32" s="306">
        <v>5</v>
      </c>
      <c r="J32" s="381"/>
      <c r="K32" s="381"/>
      <c r="L32" s="395"/>
      <c r="N32" s="509"/>
    </row>
    <row r="33" spans="1:14" ht="28.5" customHeight="1">
      <c r="A33" s="374"/>
      <c r="B33" s="37" t="s">
        <v>106</v>
      </c>
      <c r="C33" s="45" t="s">
        <v>156</v>
      </c>
      <c r="D33" s="29" t="s">
        <v>198</v>
      </c>
      <c r="E33" s="27"/>
      <c r="F33" s="334">
        <v>0</v>
      </c>
      <c r="G33" s="335"/>
      <c r="H33" s="336"/>
      <c r="I33" s="336"/>
      <c r="J33" s="381"/>
      <c r="K33" s="381"/>
      <c r="L33" s="395"/>
      <c r="N33" s="509"/>
    </row>
    <row r="34" spans="1:14" ht="56.25" customHeight="1">
      <c r="A34" s="374"/>
      <c r="B34" s="37" t="s">
        <v>224</v>
      </c>
      <c r="C34" s="45" t="s">
        <v>146</v>
      </c>
      <c r="D34" s="29" t="s">
        <v>200</v>
      </c>
      <c r="E34" s="27">
        <v>20</v>
      </c>
      <c r="F34" s="334">
        <v>20</v>
      </c>
      <c r="G34" s="336"/>
      <c r="H34" s="336"/>
      <c r="I34" s="337"/>
      <c r="J34" s="27">
        <f t="shared" si="1"/>
        <v>20</v>
      </c>
      <c r="K34" s="49">
        <f>J34</f>
        <v>20</v>
      </c>
      <c r="L34" s="395"/>
      <c r="N34" s="263">
        <v>20</v>
      </c>
    </row>
    <row r="35" spans="1:14" ht="50.25" customHeight="1" thickBot="1">
      <c r="A35" s="375"/>
      <c r="B35" s="51" t="s">
        <v>225</v>
      </c>
      <c r="C35" s="189" t="s">
        <v>114</v>
      </c>
      <c r="D35" s="203" t="s">
        <v>201</v>
      </c>
      <c r="E35" s="47">
        <v>20</v>
      </c>
      <c r="F35" s="338">
        <v>18</v>
      </c>
      <c r="G35" s="339"/>
      <c r="H35" s="339"/>
      <c r="I35" s="340"/>
      <c r="J35" s="47">
        <f t="shared" si="1"/>
        <v>18</v>
      </c>
      <c r="K35" s="28">
        <f>J35</f>
        <v>18</v>
      </c>
      <c r="L35" s="396"/>
      <c r="N35" s="263">
        <v>18</v>
      </c>
    </row>
    <row r="36" spans="1:14" ht="1.5" customHeight="1">
      <c r="A36" s="113"/>
      <c r="B36" s="104"/>
      <c r="C36" s="106"/>
      <c r="D36" s="139"/>
      <c r="E36" s="102"/>
      <c r="F36" s="102"/>
      <c r="G36" s="140"/>
      <c r="H36" s="140"/>
      <c r="I36" s="97"/>
      <c r="J36" s="102"/>
      <c r="K36" s="141"/>
      <c r="L36" s="107"/>
      <c r="N36" s="263"/>
    </row>
    <row r="37" spans="1:14" ht="28.5" customHeight="1">
      <c r="A37" s="374" t="s">
        <v>203</v>
      </c>
      <c r="B37" s="273" t="s">
        <v>204</v>
      </c>
      <c r="C37" s="274" t="s">
        <v>392</v>
      </c>
      <c r="D37" s="268" t="s">
        <v>205</v>
      </c>
      <c r="E37" s="118">
        <v>10</v>
      </c>
      <c r="F37" s="105">
        <v>10</v>
      </c>
      <c r="G37" s="231"/>
      <c r="H37" s="210"/>
      <c r="I37" s="205"/>
      <c r="J37" s="118">
        <f aca="true" t="shared" si="2" ref="J37:J42">SUM(F37+I37)</f>
        <v>10</v>
      </c>
      <c r="K37" s="118">
        <f>J37</f>
        <v>10</v>
      </c>
      <c r="L37" s="395">
        <f>SUM(K37:K42)</f>
        <v>48</v>
      </c>
      <c r="N37" s="263">
        <v>10</v>
      </c>
    </row>
    <row r="38" spans="1:14" ht="78.75" customHeight="1">
      <c r="A38" s="374"/>
      <c r="B38" s="65" t="s">
        <v>212</v>
      </c>
      <c r="C38" s="66" t="s">
        <v>168</v>
      </c>
      <c r="D38" s="126" t="s">
        <v>209</v>
      </c>
      <c r="E38" s="118">
        <v>10</v>
      </c>
      <c r="F38" s="331">
        <v>10</v>
      </c>
      <c r="G38" s="127"/>
      <c r="H38" s="128"/>
      <c r="I38" s="129"/>
      <c r="J38" s="118">
        <f t="shared" si="2"/>
        <v>10</v>
      </c>
      <c r="K38" s="49">
        <f>J38</f>
        <v>10</v>
      </c>
      <c r="L38" s="395"/>
      <c r="N38" s="263">
        <v>10</v>
      </c>
    </row>
    <row r="39" spans="1:14" ht="51" customHeight="1">
      <c r="A39" s="374"/>
      <c r="B39" s="37" t="s">
        <v>213</v>
      </c>
      <c r="C39" s="44" t="s">
        <v>169</v>
      </c>
      <c r="D39" s="29" t="s">
        <v>210</v>
      </c>
      <c r="E39" s="25">
        <v>5</v>
      </c>
      <c r="F39" s="331">
        <v>4</v>
      </c>
      <c r="G39" s="123"/>
      <c r="H39" s="124"/>
      <c r="I39" s="123"/>
      <c r="J39" s="25">
        <f t="shared" si="2"/>
        <v>4</v>
      </c>
      <c r="K39" s="381">
        <f>SUM(J39:J40)</f>
        <v>9</v>
      </c>
      <c r="L39" s="395"/>
      <c r="N39" s="509">
        <v>9</v>
      </c>
    </row>
    <row r="40" spans="1:14" ht="18.75" customHeight="1">
      <c r="A40" s="374"/>
      <c r="B40" s="37" t="s">
        <v>214</v>
      </c>
      <c r="C40" s="250" t="s">
        <v>31</v>
      </c>
      <c r="D40" s="29" t="s">
        <v>198</v>
      </c>
      <c r="E40" s="25">
        <v>5</v>
      </c>
      <c r="F40" s="331">
        <v>5</v>
      </c>
      <c r="G40" s="123"/>
      <c r="H40" s="124"/>
      <c r="I40" s="123"/>
      <c r="J40" s="27">
        <f t="shared" si="2"/>
        <v>5</v>
      </c>
      <c r="K40" s="381"/>
      <c r="L40" s="395"/>
      <c r="N40" s="509"/>
    </row>
    <row r="41" spans="1:14" ht="33.75" customHeight="1">
      <c r="A41" s="374"/>
      <c r="B41" s="110" t="s">
        <v>215</v>
      </c>
      <c r="C41" s="251" t="s">
        <v>206</v>
      </c>
      <c r="D41" s="61" t="s">
        <v>207</v>
      </c>
      <c r="E41" s="62">
        <v>10</v>
      </c>
      <c r="F41" s="324">
        <v>10</v>
      </c>
      <c r="G41" s="83"/>
      <c r="H41" s="84"/>
      <c r="I41" s="85"/>
      <c r="J41" s="62">
        <f t="shared" si="2"/>
        <v>10</v>
      </c>
      <c r="K41" s="49">
        <f>J41</f>
        <v>10</v>
      </c>
      <c r="L41" s="395"/>
      <c r="N41" s="263">
        <v>10</v>
      </c>
    </row>
    <row r="42" spans="1:14" ht="33.75" customHeight="1" thickBot="1">
      <c r="A42" s="375"/>
      <c r="B42" s="271" t="s">
        <v>208</v>
      </c>
      <c r="C42" s="272" t="s">
        <v>393</v>
      </c>
      <c r="D42" s="275" t="s">
        <v>208</v>
      </c>
      <c r="E42" s="28">
        <v>10</v>
      </c>
      <c r="F42" s="47">
        <v>9</v>
      </c>
      <c r="G42" s="228"/>
      <c r="H42" s="196"/>
      <c r="I42" s="197"/>
      <c r="J42" s="28">
        <f t="shared" si="2"/>
        <v>9</v>
      </c>
      <c r="K42" s="28">
        <f>J42</f>
        <v>9</v>
      </c>
      <c r="L42" s="396"/>
      <c r="N42" s="304">
        <v>9</v>
      </c>
    </row>
    <row r="43" spans="1:14" ht="22.5" customHeight="1" thickBot="1">
      <c r="A43" s="149"/>
      <c r="B43" s="144"/>
      <c r="C43" s="152"/>
      <c r="D43" s="153"/>
      <c r="E43" s="90">
        <f>SUM(E5:E42)+SUM(H5:H42)</f>
        <v>520</v>
      </c>
      <c r="G43" s="233" t="s">
        <v>339</v>
      </c>
      <c r="H43" s="207"/>
      <c r="I43" s="207"/>
      <c r="J43" s="207"/>
      <c r="K43" s="208"/>
      <c r="L43" s="209">
        <f>SUM(L4:L42)/10</f>
        <v>45.2</v>
      </c>
      <c r="N43" s="315"/>
    </row>
    <row r="44" spans="1:14" ht="21.75" customHeight="1" thickBot="1">
      <c r="A44" s="149"/>
      <c r="B44" s="144"/>
      <c r="C44" s="152"/>
      <c r="D44" s="153"/>
      <c r="E44" s="90"/>
      <c r="F44" s="92"/>
      <c r="G44" s="90"/>
      <c r="H44" s="153"/>
      <c r="I44" s="92"/>
      <c r="J44" s="90"/>
      <c r="K44" s="90"/>
      <c r="L44" s="92"/>
      <c r="N44" s="305"/>
    </row>
    <row r="45" spans="1:14" ht="15.75" customHeight="1" thickBot="1">
      <c r="A45" s="53"/>
      <c r="B45" s="109"/>
      <c r="C45" s="54"/>
      <c r="D45" s="55"/>
      <c r="E45" s="431" t="s">
        <v>119</v>
      </c>
      <c r="F45" s="431" t="s">
        <v>121</v>
      </c>
      <c r="G45" s="56"/>
      <c r="H45" s="431" t="s">
        <v>119</v>
      </c>
      <c r="I45" s="431" t="s">
        <v>121</v>
      </c>
      <c r="J45" s="431" t="s">
        <v>76</v>
      </c>
      <c r="K45" s="412" t="s">
        <v>140</v>
      </c>
      <c r="L45" s="412" t="s">
        <v>129</v>
      </c>
      <c r="N45" s="305"/>
    </row>
    <row r="46" spans="1:14" ht="15.75" customHeight="1" thickBot="1">
      <c r="A46" s="456" t="s">
        <v>77</v>
      </c>
      <c r="B46" s="440" t="s">
        <v>10</v>
      </c>
      <c r="C46" s="468" t="s">
        <v>11</v>
      </c>
      <c r="D46" s="57"/>
      <c r="E46" s="432"/>
      <c r="F46" s="432"/>
      <c r="G46" s="58"/>
      <c r="H46" s="432"/>
      <c r="I46" s="432"/>
      <c r="J46" s="432"/>
      <c r="K46" s="399"/>
      <c r="L46" s="399"/>
      <c r="N46" s="305"/>
    </row>
    <row r="47" spans="1:14" ht="15.75" customHeight="1" thickBot="1">
      <c r="A47" s="456"/>
      <c r="B47" s="441"/>
      <c r="C47" s="469"/>
      <c r="D47" s="59" t="s">
        <v>120</v>
      </c>
      <c r="E47" s="433"/>
      <c r="F47" s="433"/>
      <c r="G47" s="60" t="s">
        <v>120</v>
      </c>
      <c r="H47" s="433"/>
      <c r="I47" s="433"/>
      <c r="J47" s="433"/>
      <c r="K47" s="400"/>
      <c r="L47" s="400"/>
      <c r="N47" s="322"/>
    </row>
    <row r="48" spans="1:14" ht="15" customHeight="1">
      <c r="A48" s="373" t="s">
        <v>202</v>
      </c>
      <c r="B48" s="428" t="s">
        <v>378</v>
      </c>
      <c r="C48" s="143" t="s">
        <v>134</v>
      </c>
      <c r="D48" s="452" t="s">
        <v>387</v>
      </c>
      <c r="E48" s="118"/>
      <c r="F48" s="341" t="s">
        <v>141</v>
      </c>
      <c r="G48" s="516" t="s">
        <v>351</v>
      </c>
      <c r="H48" s="331"/>
      <c r="I48" s="341" t="s">
        <v>142</v>
      </c>
      <c r="J48" s="118"/>
      <c r="K48" s="141"/>
      <c r="L48" s="395">
        <f>SUM(K48:K61)</f>
        <v>28</v>
      </c>
      <c r="N48" s="316"/>
    </row>
    <row r="49" spans="1:14" ht="27" customHeight="1">
      <c r="A49" s="374"/>
      <c r="B49" s="410"/>
      <c r="C49" s="45" t="s">
        <v>115</v>
      </c>
      <c r="D49" s="445"/>
      <c r="E49" s="27">
        <v>10</v>
      </c>
      <c r="F49" s="306"/>
      <c r="G49" s="443"/>
      <c r="H49" s="334">
        <v>10</v>
      </c>
      <c r="I49" s="306"/>
      <c r="J49" s="27">
        <f aca="true" t="shared" si="3" ref="J49:J56">SUM(F49+I49)</f>
        <v>0</v>
      </c>
      <c r="K49" s="409">
        <f>SUM(J49:J52)</f>
        <v>10</v>
      </c>
      <c r="L49" s="395"/>
      <c r="N49" s="512">
        <v>10</v>
      </c>
    </row>
    <row r="50" spans="1:14" ht="14.25" customHeight="1">
      <c r="A50" s="374"/>
      <c r="B50" s="410"/>
      <c r="C50" s="45" t="s">
        <v>357</v>
      </c>
      <c r="D50" s="445"/>
      <c r="E50" s="43" t="s">
        <v>130</v>
      </c>
      <c r="F50" s="306">
        <v>5</v>
      </c>
      <c r="G50" s="443"/>
      <c r="H50" s="342" t="s">
        <v>130</v>
      </c>
      <c r="I50" s="306">
        <v>5</v>
      </c>
      <c r="J50" s="27">
        <f t="shared" si="3"/>
        <v>10</v>
      </c>
      <c r="K50" s="381"/>
      <c r="L50" s="395"/>
      <c r="N50" s="512"/>
    </row>
    <row r="51" spans="1:14" ht="14.25" customHeight="1">
      <c r="A51" s="374"/>
      <c r="B51" s="410"/>
      <c r="C51" s="45" t="s">
        <v>356</v>
      </c>
      <c r="D51" s="445"/>
      <c r="E51" s="43" t="s">
        <v>131</v>
      </c>
      <c r="F51" s="306"/>
      <c r="G51" s="443"/>
      <c r="H51" s="342" t="s">
        <v>131</v>
      </c>
      <c r="I51" s="306"/>
      <c r="J51" s="27">
        <f t="shared" si="3"/>
        <v>0</v>
      </c>
      <c r="K51" s="381"/>
      <c r="L51" s="395"/>
      <c r="N51" s="512"/>
    </row>
    <row r="52" spans="1:14" ht="14.25" customHeight="1">
      <c r="A52" s="374"/>
      <c r="B52" s="410"/>
      <c r="C52" s="116" t="s">
        <v>358</v>
      </c>
      <c r="D52" s="445"/>
      <c r="E52" s="43" t="s">
        <v>133</v>
      </c>
      <c r="F52" s="306"/>
      <c r="G52" s="443"/>
      <c r="H52" s="342" t="s">
        <v>133</v>
      </c>
      <c r="I52" s="306"/>
      <c r="J52" s="27">
        <f t="shared" si="3"/>
        <v>0</v>
      </c>
      <c r="K52" s="381"/>
      <c r="L52" s="395"/>
      <c r="N52" s="513"/>
    </row>
    <row r="53" spans="1:14" ht="13.5" customHeight="1">
      <c r="A53" s="374"/>
      <c r="B53" s="410" t="s">
        <v>116</v>
      </c>
      <c r="C53" s="45" t="s">
        <v>147</v>
      </c>
      <c r="D53" s="445" t="s">
        <v>184</v>
      </c>
      <c r="E53" s="27">
        <v>4</v>
      </c>
      <c r="F53" s="306">
        <v>3</v>
      </c>
      <c r="G53" s="457"/>
      <c r="H53" s="335"/>
      <c r="I53" s="343"/>
      <c r="J53" s="27">
        <f t="shared" si="3"/>
        <v>3</v>
      </c>
      <c r="K53" s="381">
        <f>SUM(J53:J56)</f>
        <v>8</v>
      </c>
      <c r="L53" s="395"/>
      <c r="N53" s="509">
        <v>8</v>
      </c>
    </row>
    <row r="54" spans="1:14" ht="15" customHeight="1">
      <c r="A54" s="374"/>
      <c r="B54" s="410"/>
      <c r="C54" s="45" t="s">
        <v>148</v>
      </c>
      <c r="D54" s="445"/>
      <c r="E54" s="27">
        <v>2</v>
      </c>
      <c r="F54" s="306">
        <v>1</v>
      </c>
      <c r="G54" s="457"/>
      <c r="H54" s="335"/>
      <c r="I54" s="343"/>
      <c r="J54" s="27">
        <f t="shared" si="3"/>
        <v>1</v>
      </c>
      <c r="K54" s="381"/>
      <c r="L54" s="395"/>
      <c r="N54" s="509"/>
    </row>
    <row r="55" spans="1:14" ht="13.5" customHeight="1">
      <c r="A55" s="374"/>
      <c r="B55" s="410"/>
      <c r="C55" s="45" t="s">
        <v>149</v>
      </c>
      <c r="D55" s="445"/>
      <c r="E55" s="27">
        <v>2</v>
      </c>
      <c r="F55" s="306">
        <v>2</v>
      </c>
      <c r="G55" s="457"/>
      <c r="H55" s="335"/>
      <c r="I55" s="343"/>
      <c r="J55" s="27">
        <f t="shared" si="3"/>
        <v>2</v>
      </c>
      <c r="K55" s="381"/>
      <c r="L55" s="395"/>
      <c r="N55" s="509"/>
    </row>
    <row r="56" spans="1:14" ht="15" customHeight="1">
      <c r="A56" s="374"/>
      <c r="B56" s="410"/>
      <c r="C56" s="45" t="s">
        <v>150</v>
      </c>
      <c r="D56" s="445"/>
      <c r="E56" s="27">
        <v>2</v>
      </c>
      <c r="F56" s="306">
        <v>2</v>
      </c>
      <c r="G56" s="457"/>
      <c r="H56" s="335"/>
      <c r="I56" s="343"/>
      <c r="J56" s="27">
        <f t="shared" si="3"/>
        <v>2</v>
      </c>
      <c r="K56" s="381"/>
      <c r="L56" s="395"/>
      <c r="N56" s="509"/>
    </row>
    <row r="57" spans="1:14" ht="15.75" customHeight="1">
      <c r="A57" s="374"/>
      <c r="B57" s="410" t="s">
        <v>379</v>
      </c>
      <c r="C57" s="45" t="s">
        <v>135</v>
      </c>
      <c r="D57" s="445" t="s">
        <v>216</v>
      </c>
      <c r="E57" s="27">
        <v>5</v>
      </c>
      <c r="F57" s="306">
        <v>5</v>
      </c>
      <c r="G57" s="443" t="s">
        <v>352</v>
      </c>
      <c r="H57" s="334">
        <v>5</v>
      </c>
      <c r="I57" s="306">
        <v>5</v>
      </c>
      <c r="J57" s="27">
        <f>SUM(F57+I57)</f>
        <v>10</v>
      </c>
      <c r="K57" s="381">
        <f>SUM(J57:J61)</f>
        <v>10</v>
      </c>
      <c r="L57" s="395"/>
      <c r="N57" s="509">
        <v>10</v>
      </c>
    </row>
    <row r="58" spans="1:14" ht="15" customHeight="1">
      <c r="A58" s="374"/>
      <c r="B58" s="410"/>
      <c r="C58" s="45" t="s">
        <v>136</v>
      </c>
      <c r="D58" s="445"/>
      <c r="E58" s="43" t="s">
        <v>131</v>
      </c>
      <c r="F58" s="306"/>
      <c r="G58" s="443"/>
      <c r="H58" s="342" t="s">
        <v>131</v>
      </c>
      <c r="I58" s="306"/>
      <c r="J58" s="27">
        <f aca="true" t="shared" si="4" ref="J58:J75">SUM(F58+I58)</f>
        <v>0</v>
      </c>
      <c r="K58" s="381"/>
      <c r="L58" s="395"/>
      <c r="N58" s="509"/>
    </row>
    <row r="59" spans="1:14" ht="14.25" customHeight="1">
      <c r="A59" s="374"/>
      <c r="B59" s="410"/>
      <c r="C59" s="45" t="s">
        <v>137</v>
      </c>
      <c r="D59" s="445"/>
      <c r="E59" s="43" t="s">
        <v>132</v>
      </c>
      <c r="F59" s="306"/>
      <c r="G59" s="443"/>
      <c r="H59" s="342" t="s">
        <v>132</v>
      </c>
      <c r="I59" s="306"/>
      <c r="J59" s="27">
        <f t="shared" si="4"/>
        <v>0</v>
      </c>
      <c r="K59" s="381"/>
      <c r="L59" s="395"/>
      <c r="N59" s="509"/>
    </row>
    <row r="60" spans="1:14" ht="27" customHeight="1">
      <c r="A60" s="374"/>
      <c r="B60" s="410"/>
      <c r="C60" s="45" t="s">
        <v>117</v>
      </c>
      <c r="D60" s="445"/>
      <c r="E60" s="43" t="s">
        <v>133</v>
      </c>
      <c r="F60" s="306"/>
      <c r="G60" s="443"/>
      <c r="H60" s="342" t="s">
        <v>133</v>
      </c>
      <c r="I60" s="306"/>
      <c r="J60" s="27">
        <f t="shared" si="4"/>
        <v>0</v>
      </c>
      <c r="K60" s="381"/>
      <c r="L60" s="395"/>
      <c r="N60" s="509"/>
    </row>
    <row r="61" spans="1:14" ht="19.5" customHeight="1" thickBot="1">
      <c r="A61" s="375"/>
      <c r="B61" s="411"/>
      <c r="C61" s="46" t="s">
        <v>158</v>
      </c>
      <c r="D61" s="446"/>
      <c r="E61" s="52" t="s">
        <v>138</v>
      </c>
      <c r="F61" s="338"/>
      <c r="G61" s="444"/>
      <c r="H61" s="345" t="s">
        <v>138</v>
      </c>
      <c r="I61" s="338"/>
      <c r="J61" s="28">
        <f t="shared" si="4"/>
        <v>0</v>
      </c>
      <c r="K61" s="394"/>
      <c r="L61" s="396"/>
      <c r="N61" s="509"/>
    </row>
    <row r="62" spans="1:14" ht="1.5" customHeight="1">
      <c r="A62" s="113"/>
      <c r="B62" s="104"/>
      <c r="C62" s="116"/>
      <c r="D62" s="146"/>
      <c r="E62" s="147"/>
      <c r="F62" s="346"/>
      <c r="G62" s="347"/>
      <c r="H62" s="348"/>
      <c r="I62" s="346"/>
      <c r="J62" s="131"/>
      <c r="K62" s="102"/>
      <c r="L62" s="107"/>
      <c r="N62" s="263"/>
    </row>
    <row r="63" spans="1:14" ht="46.5" customHeight="1">
      <c r="A63" s="374" t="s">
        <v>211</v>
      </c>
      <c r="B63" s="403" t="s">
        <v>226</v>
      </c>
      <c r="C63" s="66" t="s">
        <v>151</v>
      </c>
      <c r="D63" s="452" t="s">
        <v>228</v>
      </c>
      <c r="E63" s="118">
        <v>13</v>
      </c>
      <c r="F63" s="326">
        <v>0</v>
      </c>
      <c r="G63" s="332"/>
      <c r="H63" s="349"/>
      <c r="I63" s="333"/>
      <c r="J63" s="118">
        <f t="shared" si="4"/>
        <v>0</v>
      </c>
      <c r="K63" s="405">
        <f>SUM(J63:J67)</f>
        <v>7</v>
      </c>
      <c r="L63" s="395">
        <f>SUM(K63:K75)</f>
        <v>33</v>
      </c>
      <c r="N63" s="509">
        <v>7</v>
      </c>
    </row>
    <row r="64" spans="1:14" ht="27" customHeight="1">
      <c r="A64" s="374"/>
      <c r="B64" s="403"/>
      <c r="C64" s="119" t="s">
        <v>153</v>
      </c>
      <c r="D64" s="445"/>
      <c r="E64" s="43" t="s">
        <v>96</v>
      </c>
      <c r="F64" s="306"/>
      <c r="G64" s="336"/>
      <c r="H64" s="350"/>
      <c r="I64" s="337"/>
      <c r="J64" s="27">
        <f t="shared" si="4"/>
        <v>0</v>
      </c>
      <c r="K64" s="405"/>
      <c r="L64" s="395"/>
      <c r="N64" s="509"/>
    </row>
    <row r="65" spans="1:14" ht="27" customHeight="1">
      <c r="A65" s="374"/>
      <c r="B65" s="428"/>
      <c r="C65" s="119" t="s">
        <v>154</v>
      </c>
      <c r="D65" s="445"/>
      <c r="E65" s="43" t="s">
        <v>139</v>
      </c>
      <c r="F65" s="306">
        <v>2</v>
      </c>
      <c r="G65" s="336"/>
      <c r="H65" s="350"/>
      <c r="I65" s="337"/>
      <c r="J65" s="27">
        <f t="shared" si="4"/>
        <v>2</v>
      </c>
      <c r="K65" s="405"/>
      <c r="L65" s="395"/>
      <c r="N65" s="509"/>
    </row>
    <row r="66" spans="1:14" ht="41.25" customHeight="1">
      <c r="A66" s="374"/>
      <c r="B66" s="37" t="s">
        <v>118</v>
      </c>
      <c r="C66" s="45" t="s">
        <v>152</v>
      </c>
      <c r="D66" s="26" t="s">
        <v>181</v>
      </c>
      <c r="E66" s="27">
        <v>2</v>
      </c>
      <c r="F66" s="306">
        <v>0</v>
      </c>
      <c r="G66" s="336"/>
      <c r="H66" s="350"/>
      <c r="I66" s="337"/>
      <c r="J66" s="27">
        <f t="shared" si="4"/>
        <v>0</v>
      </c>
      <c r="K66" s="405"/>
      <c r="L66" s="395"/>
      <c r="N66" s="509"/>
    </row>
    <row r="67" spans="1:14" ht="30" customHeight="1">
      <c r="A67" s="374"/>
      <c r="B67" s="37" t="s">
        <v>143</v>
      </c>
      <c r="C67" s="45" t="s">
        <v>161</v>
      </c>
      <c r="D67" s="26" t="s">
        <v>182</v>
      </c>
      <c r="E67" s="27">
        <v>5</v>
      </c>
      <c r="F67" s="306">
        <v>5</v>
      </c>
      <c r="G67" s="336"/>
      <c r="H67" s="350"/>
      <c r="I67" s="337"/>
      <c r="J67" s="27">
        <f t="shared" si="4"/>
        <v>5</v>
      </c>
      <c r="K67" s="409"/>
      <c r="L67" s="395"/>
      <c r="N67" s="509"/>
    </row>
    <row r="68" spans="1:14" ht="14.25" customHeight="1">
      <c r="A68" s="374"/>
      <c r="B68" s="410" t="s">
        <v>227</v>
      </c>
      <c r="C68" s="423" t="s">
        <v>144</v>
      </c>
      <c r="D68" s="29" t="s">
        <v>229</v>
      </c>
      <c r="E68" s="27">
        <v>3</v>
      </c>
      <c r="F68" s="351">
        <v>3</v>
      </c>
      <c r="G68" s="329" t="s">
        <v>234</v>
      </c>
      <c r="H68" s="306">
        <v>2</v>
      </c>
      <c r="I68" s="351">
        <v>2</v>
      </c>
      <c r="J68" s="27">
        <f t="shared" si="4"/>
        <v>5</v>
      </c>
      <c r="K68" s="381">
        <f>SUM(J68:J73)</f>
        <v>16</v>
      </c>
      <c r="L68" s="395"/>
      <c r="N68" s="509">
        <v>16</v>
      </c>
    </row>
    <row r="69" spans="1:14" ht="14.25" customHeight="1">
      <c r="A69" s="374"/>
      <c r="B69" s="410"/>
      <c r="C69" s="423"/>
      <c r="D69" s="29" t="s">
        <v>230</v>
      </c>
      <c r="E69" s="27">
        <v>3</v>
      </c>
      <c r="F69" s="351">
        <v>3</v>
      </c>
      <c r="G69" s="329" t="s">
        <v>235</v>
      </c>
      <c r="H69" s="306">
        <v>2</v>
      </c>
      <c r="I69" s="351">
        <v>1</v>
      </c>
      <c r="J69" s="27">
        <f t="shared" si="4"/>
        <v>4</v>
      </c>
      <c r="K69" s="381"/>
      <c r="L69" s="395"/>
      <c r="N69" s="509"/>
    </row>
    <row r="70" spans="1:14" ht="14.25" customHeight="1">
      <c r="A70" s="374"/>
      <c r="B70" s="410"/>
      <c r="C70" s="423"/>
      <c r="D70" s="29" t="s">
        <v>231</v>
      </c>
      <c r="E70" s="27">
        <v>2</v>
      </c>
      <c r="F70" s="351">
        <v>2</v>
      </c>
      <c r="G70" s="329" t="s">
        <v>236</v>
      </c>
      <c r="H70" s="306">
        <v>1</v>
      </c>
      <c r="I70" s="351">
        <v>1</v>
      </c>
      <c r="J70" s="27">
        <f t="shared" si="4"/>
        <v>3</v>
      </c>
      <c r="K70" s="381"/>
      <c r="L70" s="395"/>
      <c r="N70" s="509"/>
    </row>
    <row r="71" spans="1:14" ht="14.25" customHeight="1">
      <c r="A71" s="374"/>
      <c r="B71" s="410"/>
      <c r="C71" s="423"/>
      <c r="D71" s="29" t="s">
        <v>232</v>
      </c>
      <c r="E71" s="27">
        <v>2</v>
      </c>
      <c r="F71" s="351">
        <v>2</v>
      </c>
      <c r="G71" s="329" t="s">
        <v>237</v>
      </c>
      <c r="H71" s="306">
        <v>1</v>
      </c>
      <c r="I71" s="351">
        <v>0</v>
      </c>
      <c r="J71" s="27">
        <f t="shared" si="4"/>
        <v>2</v>
      </c>
      <c r="K71" s="381"/>
      <c r="L71" s="395"/>
      <c r="N71" s="509"/>
    </row>
    <row r="72" spans="1:14" ht="14.25" customHeight="1">
      <c r="A72" s="374"/>
      <c r="B72" s="410"/>
      <c r="C72" s="423"/>
      <c r="D72" s="29" t="s">
        <v>233</v>
      </c>
      <c r="E72" s="27">
        <v>2</v>
      </c>
      <c r="F72" s="351">
        <v>2</v>
      </c>
      <c r="G72" s="329" t="s">
        <v>238</v>
      </c>
      <c r="H72" s="306">
        <v>1</v>
      </c>
      <c r="I72" s="351">
        <v>0</v>
      </c>
      <c r="J72" s="27">
        <f t="shared" si="4"/>
        <v>2</v>
      </c>
      <c r="K72" s="381"/>
      <c r="L72" s="395"/>
      <c r="N72" s="509"/>
    </row>
    <row r="73" spans="1:14" ht="40.5" customHeight="1">
      <c r="A73" s="374"/>
      <c r="B73" s="410"/>
      <c r="C73" s="423"/>
      <c r="D73" s="86"/>
      <c r="E73" s="62"/>
      <c r="F73" s="324"/>
      <c r="G73" s="352" t="s">
        <v>239</v>
      </c>
      <c r="H73" s="324">
        <v>1</v>
      </c>
      <c r="I73" s="353">
        <v>0</v>
      </c>
      <c r="J73" s="62">
        <f>SUM(I73)</f>
        <v>0</v>
      </c>
      <c r="K73" s="381"/>
      <c r="L73" s="395"/>
      <c r="N73" s="509"/>
    </row>
    <row r="74" spans="1:14" ht="20.25" customHeight="1">
      <c r="A74" s="374"/>
      <c r="B74" s="243" t="s">
        <v>363</v>
      </c>
      <c r="C74" s="242" t="s">
        <v>365</v>
      </c>
      <c r="D74" s="244" t="s">
        <v>364</v>
      </c>
      <c r="E74" s="245">
        <v>10</v>
      </c>
      <c r="F74" s="307">
        <v>0</v>
      </c>
      <c r="G74" s="246"/>
      <c r="H74" s="247"/>
      <c r="I74" s="247"/>
      <c r="J74" s="27">
        <f t="shared" si="4"/>
        <v>0</v>
      </c>
      <c r="K74" s="27">
        <f>J74</f>
        <v>0</v>
      </c>
      <c r="L74" s="395"/>
      <c r="N74" s="263">
        <v>0</v>
      </c>
    </row>
    <row r="75" spans="1:14" ht="45" customHeight="1" thickBot="1">
      <c r="A75" s="375"/>
      <c r="B75" s="270" t="s">
        <v>362</v>
      </c>
      <c r="C75" s="280" t="s">
        <v>394</v>
      </c>
      <c r="D75" s="275" t="s">
        <v>372</v>
      </c>
      <c r="E75" s="287">
        <v>10</v>
      </c>
      <c r="F75" s="47">
        <v>10</v>
      </c>
      <c r="G75" s="229"/>
      <c r="H75" s="197"/>
      <c r="I75" s="197"/>
      <c r="J75" s="28">
        <f t="shared" si="4"/>
        <v>10</v>
      </c>
      <c r="K75" s="47">
        <f>J75</f>
        <v>10</v>
      </c>
      <c r="L75" s="396"/>
      <c r="N75" s="263">
        <v>10</v>
      </c>
    </row>
    <row r="76" spans="1:14" ht="3" customHeight="1" hidden="1">
      <c r="A76" s="113"/>
      <c r="B76" s="309"/>
      <c r="C76" s="310"/>
      <c r="D76" s="311"/>
      <c r="E76" s="312"/>
      <c r="F76" s="102"/>
      <c r="G76" s="313"/>
      <c r="H76" s="313"/>
      <c r="I76" s="313"/>
      <c r="J76" s="62"/>
      <c r="K76" s="102"/>
      <c r="L76" s="107"/>
      <c r="N76" s="263"/>
    </row>
    <row r="77" spans="1:14" ht="21.75" customHeight="1">
      <c r="A77" s="374" t="s">
        <v>240</v>
      </c>
      <c r="B77" s="410" t="s">
        <v>380</v>
      </c>
      <c r="C77" s="138" t="s">
        <v>331</v>
      </c>
      <c r="D77" s="126" t="s">
        <v>241</v>
      </c>
      <c r="E77" s="118">
        <v>4</v>
      </c>
      <c r="F77" s="326">
        <v>0</v>
      </c>
      <c r="G77" s="127"/>
      <c r="H77" s="128"/>
      <c r="I77" s="129"/>
      <c r="J77" s="27">
        <f>SUM(F77+I77)</f>
        <v>0</v>
      </c>
      <c r="K77" s="405">
        <f>SUM(J77:J82)</f>
        <v>8</v>
      </c>
      <c r="L77" s="391">
        <f>SUM(K77:K84)</f>
        <v>20</v>
      </c>
      <c r="N77" s="509">
        <v>8</v>
      </c>
    </row>
    <row r="78" spans="1:14" ht="16.5" customHeight="1">
      <c r="A78" s="374"/>
      <c r="B78" s="410"/>
      <c r="C78" s="125" t="s">
        <v>0</v>
      </c>
      <c r="D78" s="29" t="s">
        <v>242</v>
      </c>
      <c r="E78" s="27">
        <v>2</v>
      </c>
      <c r="F78" s="306">
        <v>0</v>
      </c>
      <c r="G78" s="77"/>
      <c r="H78" s="82"/>
      <c r="I78" s="78"/>
      <c r="J78" s="27">
        <f>SUM(F78+I78)</f>
        <v>0</v>
      </c>
      <c r="K78" s="405"/>
      <c r="L78" s="392"/>
      <c r="N78" s="509"/>
    </row>
    <row r="79" spans="1:14" ht="30" customHeight="1">
      <c r="A79" s="374"/>
      <c r="B79" s="410"/>
      <c r="C79" s="120" t="s">
        <v>1</v>
      </c>
      <c r="D79" s="29" t="s">
        <v>243</v>
      </c>
      <c r="E79" s="27">
        <v>2</v>
      </c>
      <c r="F79" s="306">
        <v>0</v>
      </c>
      <c r="G79" s="77"/>
      <c r="H79" s="82"/>
      <c r="I79" s="78"/>
      <c r="J79" s="27">
        <f>SUM(F79+I79)</f>
        <v>0</v>
      </c>
      <c r="K79" s="405"/>
      <c r="L79" s="392"/>
      <c r="N79" s="509"/>
    </row>
    <row r="80" spans="1:14" ht="16.5" customHeight="1">
      <c r="A80" s="374"/>
      <c r="B80" s="410"/>
      <c r="C80" s="125" t="s">
        <v>2</v>
      </c>
      <c r="D80" s="29" t="s">
        <v>244</v>
      </c>
      <c r="E80" s="27">
        <v>2</v>
      </c>
      <c r="F80" s="306">
        <v>0</v>
      </c>
      <c r="G80" s="77"/>
      <c r="H80" s="82"/>
      <c r="I80" s="78"/>
      <c r="J80" s="27">
        <f>SUM(F80+I80)</f>
        <v>0</v>
      </c>
      <c r="K80" s="405"/>
      <c r="L80" s="392"/>
      <c r="N80" s="509"/>
    </row>
    <row r="81" spans="1:14" ht="16.5" customHeight="1">
      <c r="A81" s="374"/>
      <c r="B81" s="410" t="s">
        <v>3</v>
      </c>
      <c r="C81" s="125" t="s">
        <v>4</v>
      </c>
      <c r="D81" s="29" t="s">
        <v>245</v>
      </c>
      <c r="E81" s="27">
        <v>5</v>
      </c>
      <c r="F81" s="306">
        <v>4</v>
      </c>
      <c r="G81" s="77"/>
      <c r="H81" s="82"/>
      <c r="I81" s="78"/>
      <c r="J81" s="382">
        <f>SUM(F81+F82)</f>
        <v>8</v>
      </c>
      <c r="K81" s="405"/>
      <c r="L81" s="392"/>
      <c r="N81" s="509"/>
    </row>
    <row r="82" spans="1:14" ht="16.5" customHeight="1">
      <c r="A82" s="374"/>
      <c r="B82" s="410"/>
      <c r="C82" s="125" t="s">
        <v>5</v>
      </c>
      <c r="D82" s="29" t="s">
        <v>246</v>
      </c>
      <c r="E82" s="27">
        <v>5</v>
      </c>
      <c r="F82" s="306">
        <v>4</v>
      </c>
      <c r="G82" s="77"/>
      <c r="H82" s="82"/>
      <c r="I82" s="78"/>
      <c r="J82" s="409"/>
      <c r="K82" s="409"/>
      <c r="L82" s="392"/>
      <c r="N82" s="509"/>
    </row>
    <row r="83" spans="1:14" ht="29.25" customHeight="1">
      <c r="A83" s="374"/>
      <c r="B83" s="402" t="s">
        <v>381</v>
      </c>
      <c r="C83" s="142" t="s">
        <v>174</v>
      </c>
      <c r="D83" s="61" t="s">
        <v>247</v>
      </c>
      <c r="E83" s="62">
        <v>10</v>
      </c>
      <c r="F83" s="324">
        <v>0</v>
      </c>
      <c r="G83" s="83"/>
      <c r="H83" s="84"/>
      <c r="I83" s="85"/>
      <c r="J83" s="27">
        <f aca="true" t="shared" si="5" ref="J83:J93">SUM(F83+I83)</f>
        <v>0</v>
      </c>
      <c r="K83" s="382">
        <f>SUM(J83:J84)</f>
        <v>12</v>
      </c>
      <c r="L83" s="434"/>
      <c r="N83" s="509">
        <v>12</v>
      </c>
    </row>
    <row r="84" spans="1:14" ht="69.75" customHeight="1" thickBot="1">
      <c r="A84" s="375"/>
      <c r="B84" s="404"/>
      <c r="C84" s="252" t="s">
        <v>173</v>
      </c>
      <c r="D84" s="203" t="s">
        <v>198</v>
      </c>
      <c r="E84" s="28">
        <v>20</v>
      </c>
      <c r="F84" s="338">
        <v>12</v>
      </c>
      <c r="G84" s="79"/>
      <c r="H84" s="211"/>
      <c r="I84" s="80"/>
      <c r="J84" s="28">
        <f t="shared" si="5"/>
        <v>12</v>
      </c>
      <c r="K84" s="406"/>
      <c r="L84" s="393"/>
      <c r="N84" s="509"/>
    </row>
    <row r="85" spans="1:14" s="69" customFormat="1" ht="1.5" customHeight="1">
      <c r="A85" s="149"/>
      <c r="B85" s="212"/>
      <c r="C85" s="212"/>
      <c r="D85" s="153"/>
      <c r="E85" s="90"/>
      <c r="F85" s="92"/>
      <c r="G85" s="90"/>
      <c r="H85" s="153"/>
      <c r="I85" s="92"/>
      <c r="J85" s="90"/>
      <c r="K85" s="92"/>
      <c r="L85" s="92"/>
      <c r="N85" s="264"/>
    </row>
    <row r="86" spans="1:14" ht="56.25" customHeight="1">
      <c r="A86" s="523" t="s">
        <v>248</v>
      </c>
      <c r="B86" s="37" t="s">
        <v>384</v>
      </c>
      <c r="C86" s="45" t="s">
        <v>6</v>
      </c>
      <c r="D86" s="29" t="s">
        <v>249</v>
      </c>
      <c r="E86" s="27">
        <v>5</v>
      </c>
      <c r="F86" s="306">
        <v>5</v>
      </c>
      <c r="G86" s="77"/>
      <c r="H86" s="82"/>
      <c r="I86" s="78"/>
      <c r="J86" s="27">
        <f t="shared" si="5"/>
        <v>5</v>
      </c>
      <c r="K86" s="27">
        <f>J86</f>
        <v>5</v>
      </c>
      <c r="L86" s="395">
        <f>SUM(K86:K88)</f>
        <v>19</v>
      </c>
      <c r="N86" s="263">
        <v>5</v>
      </c>
    </row>
    <row r="87" spans="1:14" ht="43.5" customHeight="1">
      <c r="A87" s="524"/>
      <c r="B87" s="37" t="s">
        <v>382</v>
      </c>
      <c r="C87" s="45" t="s">
        <v>175</v>
      </c>
      <c r="D87" s="29" t="s">
        <v>250</v>
      </c>
      <c r="E87" s="27">
        <v>5</v>
      </c>
      <c r="F87" s="306">
        <v>5</v>
      </c>
      <c r="G87" s="77"/>
      <c r="H87" s="82"/>
      <c r="I87" s="78"/>
      <c r="J87" s="27">
        <f t="shared" si="5"/>
        <v>5</v>
      </c>
      <c r="K87" s="27">
        <f>J87</f>
        <v>5</v>
      </c>
      <c r="L87" s="395"/>
      <c r="N87" s="263">
        <v>5</v>
      </c>
    </row>
    <row r="88" spans="1:14" ht="61.5" customHeight="1" thickBot="1">
      <c r="A88" s="525"/>
      <c r="B88" s="50" t="s">
        <v>383</v>
      </c>
      <c r="C88" s="46" t="s">
        <v>7</v>
      </c>
      <c r="D88" s="203" t="s">
        <v>251</v>
      </c>
      <c r="E88" s="28">
        <v>10</v>
      </c>
      <c r="F88" s="338">
        <v>9</v>
      </c>
      <c r="G88" s="79"/>
      <c r="H88" s="211"/>
      <c r="I88" s="80"/>
      <c r="J88" s="28">
        <f t="shared" si="5"/>
        <v>9</v>
      </c>
      <c r="K88" s="28">
        <f>J88</f>
        <v>9</v>
      </c>
      <c r="L88" s="396"/>
      <c r="N88" s="263">
        <v>9</v>
      </c>
    </row>
    <row r="89" spans="1:14" ht="1.5" customHeight="1">
      <c r="A89" s="213"/>
      <c r="B89" s="159"/>
      <c r="C89" s="159"/>
      <c r="D89" s="153"/>
      <c r="E89" s="90"/>
      <c r="F89" s="354"/>
      <c r="G89" s="225"/>
      <c r="H89" s="150"/>
      <c r="I89" s="151"/>
      <c r="J89" s="90"/>
      <c r="K89" s="90"/>
      <c r="L89" s="92"/>
      <c r="N89" s="263"/>
    </row>
    <row r="90" spans="1:14" ht="35.25" customHeight="1">
      <c r="A90" s="519" t="s">
        <v>252</v>
      </c>
      <c r="B90" s="65" t="s">
        <v>253</v>
      </c>
      <c r="C90" s="138" t="s">
        <v>9</v>
      </c>
      <c r="D90" s="126" t="s">
        <v>254</v>
      </c>
      <c r="E90" s="118">
        <v>20</v>
      </c>
      <c r="F90" s="326">
        <v>15</v>
      </c>
      <c r="G90" s="127"/>
      <c r="H90" s="128"/>
      <c r="I90" s="129"/>
      <c r="J90" s="118">
        <f t="shared" si="5"/>
        <v>15</v>
      </c>
      <c r="K90" s="409">
        <f>SUM(J90:J91)</f>
        <v>25</v>
      </c>
      <c r="L90" s="395">
        <f>SUM(K90:K91)</f>
        <v>25</v>
      </c>
      <c r="N90" s="509">
        <v>25</v>
      </c>
    </row>
    <row r="91" spans="1:14" ht="44.25" customHeight="1">
      <c r="A91" s="519"/>
      <c r="B91" s="132" t="s">
        <v>105</v>
      </c>
      <c r="C91" s="142" t="s">
        <v>8</v>
      </c>
      <c r="D91" s="61" t="s">
        <v>181</v>
      </c>
      <c r="E91" s="62">
        <v>10</v>
      </c>
      <c r="F91" s="324">
        <v>10</v>
      </c>
      <c r="G91" s="83"/>
      <c r="H91" s="84"/>
      <c r="I91" s="85"/>
      <c r="J91" s="62">
        <f t="shared" si="5"/>
        <v>10</v>
      </c>
      <c r="K91" s="382"/>
      <c r="L91" s="395"/>
      <c r="N91" s="509"/>
    </row>
    <row r="92" spans="1:14" ht="0.75" customHeight="1" thickBot="1">
      <c r="A92" s="301"/>
      <c r="B92" s="303"/>
      <c r="C92" s="159"/>
      <c r="D92" s="126"/>
      <c r="E92" s="118"/>
      <c r="F92" s="105"/>
      <c r="G92" s="118"/>
      <c r="H92" s="111"/>
      <c r="I92" s="105"/>
      <c r="J92" s="118"/>
      <c r="K92" s="118"/>
      <c r="L92" s="235"/>
      <c r="N92" s="263"/>
    </row>
    <row r="93" spans="1:14" ht="90.75" customHeight="1">
      <c r="A93" s="401" t="s">
        <v>402</v>
      </c>
      <c r="B93" s="510" t="s">
        <v>395</v>
      </c>
      <c r="C93" s="511"/>
      <c r="D93" s="268" t="s">
        <v>360</v>
      </c>
      <c r="E93" s="269">
        <v>30</v>
      </c>
      <c r="F93" s="105">
        <v>27</v>
      </c>
      <c r="G93" s="231"/>
      <c r="H93" s="210"/>
      <c r="I93" s="205"/>
      <c r="J93" s="118">
        <f t="shared" si="5"/>
        <v>27</v>
      </c>
      <c r="K93" s="118">
        <f>J93</f>
        <v>27</v>
      </c>
      <c r="L93" s="395">
        <f>SUM(K93:K94)</f>
        <v>27</v>
      </c>
      <c r="N93" s="308">
        <v>27</v>
      </c>
    </row>
    <row r="94" spans="1:14" ht="29.25" customHeight="1" thickBot="1">
      <c r="A94" s="387"/>
      <c r="B94" s="520" t="s">
        <v>359</v>
      </c>
      <c r="C94" s="521"/>
      <c r="D94" s="241" t="s">
        <v>181</v>
      </c>
      <c r="E94" s="240">
        <v>10</v>
      </c>
      <c r="F94" s="47"/>
      <c r="G94" s="228"/>
      <c r="H94" s="196"/>
      <c r="I94" s="229"/>
      <c r="J94" s="28">
        <f>F94</f>
        <v>0</v>
      </c>
      <c r="K94" s="28">
        <f>J94</f>
        <v>0</v>
      </c>
      <c r="L94" s="396"/>
      <c r="N94" s="314">
        <v>0</v>
      </c>
    </row>
    <row r="95" spans="1:14" ht="26.25" customHeight="1" thickBot="1">
      <c r="A95" s="302"/>
      <c r="E95" s="90">
        <f>SUM(E48:E94)+SUM(H48:H94)</f>
        <v>240</v>
      </c>
      <c r="F95" s="267"/>
      <c r="G95" s="506" t="s">
        <v>338</v>
      </c>
      <c r="H95" s="507"/>
      <c r="I95" s="507"/>
      <c r="J95" s="507"/>
      <c r="K95" s="522"/>
      <c r="L95" s="236">
        <f>SUM(L48:L94)/10</f>
        <v>15.2</v>
      </c>
      <c r="N95" s="315"/>
    </row>
    <row r="96" spans="5:14" ht="26.25" customHeight="1" thickBot="1">
      <c r="E96" s="506" t="s">
        <v>337</v>
      </c>
      <c r="F96" s="507"/>
      <c r="G96" s="507"/>
      <c r="H96" s="507"/>
      <c r="I96" s="507"/>
      <c r="J96" s="507"/>
      <c r="K96" s="508"/>
      <c r="L96" s="181">
        <f>SUM(L43+L95)</f>
        <v>60.400000000000006</v>
      </c>
      <c r="N96" s="315"/>
    </row>
    <row r="97" spans="5:14" ht="26.25" customHeight="1" thickBot="1">
      <c r="E97" s="285"/>
      <c r="F97" s="285"/>
      <c r="G97" s="285"/>
      <c r="H97" s="285"/>
      <c r="I97" s="285"/>
      <c r="J97" s="266"/>
      <c r="K97" s="266"/>
      <c r="L97" s="286"/>
      <c r="N97" s="305"/>
    </row>
    <row r="98" spans="11:14" ht="23.25" customHeight="1" thickBot="1">
      <c r="K98" s="412" t="s">
        <v>140</v>
      </c>
      <c r="N98" s="305"/>
    </row>
    <row r="99" spans="1:14" ht="15" customHeight="1" thickBot="1">
      <c r="A99" s="53"/>
      <c r="B99" s="109"/>
      <c r="C99" s="54"/>
      <c r="D99" s="55"/>
      <c r="E99" s="431" t="s">
        <v>119</v>
      </c>
      <c r="F99" s="431" t="s">
        <v>121</v>
      </c>
      <c r="G99" s="56"/>
      <c r="H99" s="431" t="s">
        <v>119</v>
      </c>
      <c r="I99" s="431" t="s">
        <v>121</v>
      </c>
      <c r="J99" s="479" t="s">
        <v>76</v>
      </c>
      <c r="K99" s="399"/>
      <c r="L99" s="496" t="s">
        <v>129</v>
      </c>
      <c r="N99" s="514"/>
    </row>
    <row r="100" spans="1:14" ht="15.75" customHeight="1" thickBot="1">
      <c r="A100" s="456" t="s">
        <v>77</v>
      </c>
      <c r="B100" s="440" t="s">
        <v>10</v>
      </c>
      <c r="C100" s="468" t="s">
        <v>11</v>
      </c>
      <c r="D100" s="57"/>
      <c r="E100" s="432"/>
      <c r="F100" s="432"/>
      <c r="G100" s="58"/>
      <c r="H100" s="432"/>
      <c r="I100" s="432"/>
      <c r="J100" s="480"/>
      <c r="K100" s="399"/>
      <c r="L100" s="497"/>
      <c r="N100" s="515"/>
    </row>
    <row r="101" spans="1:14" ht="15.75" customHeight="1" thickBot="1">
      <c r="A101" s="456"/>
      <c r="B101" s="441"/>
      <c r="C101" s="469"/>
      <c r="D101" s="59" t="s">
        <v>120</v>
      </c>
      <c r="E101" s="433"/>
      <c r="F101" s="433"/>
      <c r="G101" s="60" t="s">
        <v>120</v>
      </c>
      <c r="H101" s="433"/>
      <c r="I101" s="433"/>
      <c r="J101" s="481"/>
      <c r="K101" s="400"/>
      <c r="L101" s="498"/>
      <c r="N101" s="515"/>
    </row>
    <row r="102" spans="1:14" ht="16.5" customHeight="1" thickBot="1">
      <c r="A102" s="373" t="s">
        <v>255</v>
      </c>
      <c r="B102" s="442" t="s">
        <v>256</v>
      </c>
      <c r="C102" s="437" t="s">
        <v>155</v>
      </c>
      <c r="D102" s="41"/>
      <c r="E102" s="31"/>
      <c r="F102" s="39" t="s">
        <v>82</v>
      </c>
      <c r="G102" s="31"/>
      <c r="H102" s="31"/>
      <c r="I102" s="39" t="s">
        <v>83</v>
      </c>
      <c r="J102" s="31"/>
      <c r="K102" s="33"/>
      <c r="L102" s="121"/>
      <c r="N102" s="515"/>
    </row>
    <row r="103" spans="1:14" ht="18.75" customHeight="1" thickBot="1">
      <c r="A103" s="374"/>
      <c r="B103" s="403"/>
      <c r="C103" s="438"/>
      <c r="D103" s="29" t="s">
        <v>260</v>
      </c>
      <c r="E103" s="27">
        <v>5</v>
      </c>
      <c r="F103" s="306">
        <v>4</v>
      </c>
      <c r="G103" s="329" t="s">
        <v>260</v>
      </c>
      <c r="H103" s="334">
        <v>5</v>
      </c>
      <c r="I103" s="306">
        <v>4</v>
      </c>
      <c r="J103" s="381">
        <f>SUM(F103:F105)+SUM(I103:I105)</f>
        <v>14</v>
      </c>
      <c r="K103" s="381">
        <f>SUM(J103:J106)</f>
        <v>20</v>
      </c>
      <c r="L103" s="414">
        <f>SUM(K103:K112)</f>
        <v>45</v>
      </c>
      <c r="N103" s="517">
        <v>20</v>
      </c>
    </row>
    <row r="104" spans="1:14" ht="18.75" customHeight="1" thickBot="1">
      <c r="A104" s="374"/>
      <c r="B104" s="403"/>
      <c r="C104" s="438"/>
      <c r="D104" s="29" t="s">
        <v>261</v>
      </c>
      <c r="E104" s="27">
        <v>2</v>
      </c>
      <c r="F104" s="306">
        <v>2</v>
      </c>
      <c r="G104" s="329" t="s">
        <v>261</v>
      </c>
      <c r="H104" s="334">
        <v>2</v>
      </c>
      <c r="I104" s="306">
        <v>2</v>
      </c>
      <c r="J104" s="381"/>
      <c r="K104" s="381"/>
      <c r="L104" s="414"/>
      <c r="N104" s="517"/>
    </row>
    <row r="105" spans="1:14" ht="27.75" customHeight="1" thickBot="1">
      <c r="A105" s="374"/>
      <c r="B105" s="428"/>
      <c r="C105" s="439"/>
      <c r="D105" s="29" t="s">
        <v>262</v>
      </c>
      <c r="E105" s="27">
        <v>1</v>
      </c>
      <c r="F105" s="306">
        <v>1</v>
      </c>
      <c r="G105" s="355" t="s">
        <v>262</v>
      </c>
      <c r="H105" s="334">
        <v>1</v>
      </c>
      <c r="I105" s="306">
        <v>1</v>
      </c>
      <c r="J105" s="381"/>
      <c r="K105" s="381"/>
      <c r="L105" s="414"/>
      <c r="N105" s="517"/>
    </row>
    <row r="106" spans="1:14" ht="43.5" customHeight="1">
      <c r="A106" s="374"/>
      <c r="B106" s="37" t="s">
        <v>12</v>
      </c>
      <c r="C106" s="44" t="s">
        <v>13</v>
      </c>
      <c r="D106" s="29" t="s">
        <v>263</v>
      </c>
      <c r="E106" s="27">
        <v>4</v>
      </c>
      <c r="F106" s="306">
        <v>3</v>
      </c>
      <c r="G106" s="329" t="s">
        <v>263</v>
      </c>
      <c r="H106" s="334">
        <v>4</v>
      </c>
      <c r="I106" s="306">
        <v>3</v>
      </c>
      <c r="J106" s="27">
        <f>SUM(F106+I106)</f>
        <v>6</v>
      </c>
      <c r="K106" s="381"/>
      <c r="L106" s="414"/>
      <c r="N106" s="518"/>
    </row>
    <row r="107" spans="1:14" ht="18" customHeight="1">
      <c r="A107" s="374"/>
      <c r="B107" s="402" t="s">
        <v>257</v>
      </c>
      <c r="C107" s="423" t="s">
        <v>32</v>
      </c>
      <c r="D107" s="29" t="s">
        <v>264</v>
      </c>
      <c r="E107" s="27">
        <v>2</v>
      </c>
      <c r="F107" s="306">
        <v>1</v>
      </c>
      <c r="G107" s="329" t="s">
        <v>264</v>
      </c>
      <c r="H107" s="334">
        <v>2</v>
      </c>
      <c r="I107" s="306">
        <v>2</v>
      </c>
      <c r="J107" s="382">
        <f>SUM(F107+F108+I107+I108)</f>
        <v>5</v>
      </c>
      <c r="K107" s="381">
        <f>J107</f>
        <v>5</v>
      </c>
      <c r="L107" s="414"/>
      <c r="N107" s="509">
        <v>5</v>
      </c>
    </row>
    <row r="108" spans="1:14" ht="23.25" customHeight="1">
      <c r="A108" s="374"/>
      <c r="B108" s="428"/>
      <c r="C108" s="423"/>
      <c r="D108" s="29" t="s">
        <v>230</v>
      </c>
      <c r="E108" s="27">
        <v>1</v>
      </c>
      <c r="F108" s="306">
        <v>1</v>
      </c>
      <c r="G108" s="329" t="s">
        <v>353</v>
      </c>
      <c r="H108" s="334">
        <v>1</v>
      </c>
      <c r="I108" s="306">
        <v>1</v>
      </c>
      <c r="J108" s="409"/>
      <c r="K108" s="381"/>
      <c r="L108" s="414"/>
      <c r="N108" s="509"/>
    </row>
    <row r="109" spans="1:14" ht="29.25" customHeight="1">
      <c r="A109" s="374"/>
      <c r="B109" s="37" t="s">
        <v>258</v>
      </c>
      <c r="C109" s="117" t="s">
        <v>14</v>
      </c>
      <c r="D109" s="29" t="s">
        <v>265</v>
      </c>
      <c r="E109" s="27">
        <v>5</v>
      </c>
      <c r="F109" s="306">
        <v>5</v>
      </c>
      <c r="G109" s="329" t="s">
        <v>265</v>
      </c>
      <c r="H109" s="334">
        <v>5</v>
      </c>
      <c r="I109" s="306">
        <v>5</v>
      </c>
      <c r="J109" s="27">
        <f>SUM(F109+I109)</f>
        <v>10</v>
      </c>
      <c r="K109" s="27">
        <f>J109</f>
        <v>10</v>
      </c>
      <c r="L109" s="414"/>
      <c r="N109" s="263">
        <v>10</v>
      </c>
    </row>
    <row r="110" spans="1:14" ht="16.5" customHeight="1">
      <c r="A110" s="374"/>
      <c r="B110" s="402" t="s">
        <v>259</v>
      </c>
      <c r="C110" s="423" t="s">
        <v>15</v>
      </c>
      <c r="D110" s="29" t="s">
        <v>266</v>
      </c>
      <c r="E110" s="27">
        <v>6</v>
      </c>
      <c r="F110" s="306">
        <v>6</v>
      </c>
      <c r="G110" s="336"/>
      <c r="H110" s="350"/>
      <c r="I110" s="337"/>
      <c r="J110" s="382">
        <f>SUM(F110:F112)</f>
        <v>10</v>
      </c>
      <c r="K110" s="381">
        <f>J110</f>
        <v>10</v>
      </c>
      <c r="L110" s="414"/>
      <c r="N110" s="509">
        <v>10</v>
      </c>
    </row>
    <row r="111" spans="1:14" ht="15.75" customHeight="1">
      <c r="A111" s="374"/>
      <c r="B111" s="403"/>
      <c r="C111" s="423"/>
      <c r="D111" s="29" t="s">
        <v>267</v>
      </c>
      <c r="E111" s="27">
        <v>2</v>
      </c>
      <c r="F111" s="306">
        <v>2</v>
      </c>
      <c r="G111" s="336"/>
      <c r="H111" s="350"/>
      <c r="I111" s="337"/>
      <c r="J111" s="405"/>
      <c r="K111" s="381"/>
      <c r="L111" s="414"/>
      <c r="N111" s="509"/>
    </row>
    <row r="112" spans="1:14" ht="13.5" customHeight="1" thickBot="1">
      <c r="A112" s="375"/>
      <c r="B112" s="404"/>
      <c r="C112" s="424"/>
      <c r="D112" s="203" t="s">
        <v>268</v>
      </c>
      <c r="E112" s="28">
        <v>2</v>
      </c>
      <c r="F112" s="338">
        <v>2</v>
      </c>
      <c r="G112" s="356"/>
      <c r="H112" s="357"/>
      <c r="I112" s="340"/>
      <c r="J112" s="406"/>
      <c r="K112" s="394"/>
      <c r="L112" s="449"/>
      <c r="N112" s="509"/>
    </row>
    <row r="113" spans="1:14" ht="1.5" customHeight="1">
      <c r="A113" s="214"/>
      <c r="B113" s="136"/>
      <c r="C113" s="106"/>
      <c r="D113" s="134"/>
      <c r="E113" s="131"/>
      <c r="F113" s="346"/>
      <c r="G113" s="358"/>
      <c r="H113" s="359"/>
      <c r="I113" s="360"/>
      <c r="J113" s="102"/>
      <c r="K113" s="102"/>
      <c r="L113" s="103"/>
      <c r="N113" s="263"/>
    </row>
    <row r="114" spans="1:14" ht="16.5" customHeight="1" thickBot="1">
      <c r="A114" s="375" t="s">
        <v>269</v>
      </c>
      <c r="B114" s="407"/>
      <c r="C114" s="66" t="s">
        <v>84</v>
      </c>
      <c r="D114" s="126" t="s">
        <v>278</v>
      </c>
      <c r="E114" s="118">
        <v>10</v>
      </c>
      <c r="F114" s="326">
        <v>10</v>
      </c>
      <c r="G114" s="332"/>
      <c r="H114" s="349"/>
      <c r="I114" s="333"/>
      <c r="J114" s="118">
        <f>SUM(F114+I114)</f>
        <v>10</v>
      </c>
      <c r="K114" s="409">
        <f>SUM(J114:J116)</f>
        <v>20</v>
      </c>
      <c r="L114" s="487">
        <f>SUM(K114:K121)</f>
        <v>36</v>
      </c>
      <c r="N114" s="509">
        <v>20</v>
      </c>
    </row>
    <row r="115" spans="1:14" ht="16.5" customHeight="1" thickBot="1">
      <c r="A115" s="385"/>
      <c r="B115" s="408"/>
      <c r="C115" s="44" t="s">
        <v>85</v>
      </c>
      <c r="D115" s="29" t="s">
        <v>279</v>
      </c>
      <c r="E115" s="27">
        <v>7</v>
      </c>
      <c r="F115" s="306">
        <v>7</v>
      </c>
      <c r="G115" s="336"/>
      <c r="H115" s="350"/>
      <c r="I115" s="337"/>
      <c r="J115" s="27">
        <f>SUM(F115+I115)</f>
        <v>7</v>
      </c>
      <c r="K115" s="381"/>
      <c r="L115" s="414"/>
      <c r="N115" s="509"/>
    </row>
    <row r="116" spans="1:14" ht="16.5" customHeight="1" thickBot="1">
      <c r="A116" s="385"/>
      <c r="B116" s="408"/>
      <c r="C116" s="117" t="s">
        <v>86</v>
      </c>
      <c r="D116" s="29" t="s">
        <v>280</v>
      </c>
      <c r="E116" s="27">
        <v>3</v>
      </c>
      <c r="F116" s="306">
        <v>3</v>
      </c>
      <c r="G116" s="336"/>
      <c r="H116" s="350"/>
      <c r="I116" s="337"/>
      <c r="J116" s="27">
        <f>SUM(F116+I116)</f>
        <v>3</v>
      </c>
      <c r="K116" s="381"/>
      <c r="L116" s="414"/>
      <c r="N116" s="509"/>
    </row>
    <row r="117" spans="1:14" ht="12.75" customHeight="1" thickBot="1">
      <c r="A117" s="385"/>
      <c r="B117" s="410" t="s">
        <v>16</v>
      </c>
      <c r="C117" s="122"/>
      <c r="D117" s="29"/>
      <c r="E117" s="125"/>
      <c r="F117" s="306" t="s">
        <v>82</v>
      </c>
      <c r="G117" s="334"/>
      <c r="H117" s="334"/>
      <c r="I117" s="306" t="s">
        <v>83</v>
      </c>
      <c r="J117" s="27"/>
      <c r="K117" s="382">
        <f>SUM(J118:J121)</f>
        <v>16</v>
      </c>
      <c r="L117" s="414"/>
      <c r="N117" s="509">
        <v>16</v>
      </c>
    </row>
    <row r="118" spans="1:14" ht="16.5" customHeight="1" thickBot="1">
      <c r="A118" s="385"/>
      <c r="B118" s="410"/>
      <c r="C118" s="117" t="s">
        <v>159</v>
      </c>
      <c r="D118" s="29" t="s">
        <v>281</v>
      </c>
      <c r="E118" s="27">
        <v>5</v>
      </c>
      <c r="F118" s="306">
        <v>5</v>
      </c>
      <c r="G118" s="329" t="s">
        <v>281</v>
      </c>
      <c r="H118" s="334">
        <v>5</v>
      </c>
      <c r="I118" s="306">
        <v>5</v>
      </c>
      <c r="J118" s="27">
        <f>SUM(F118+I118)</f>
        <v>10</v>
      </c>
      <c r="K118" s="405"/>
      <c r="L118" s="414"/>
      <c r="N118" s="509"/>
    </row>
    <row r="119" spans="1:14" ht="16.5" customHeight="1" thickBot="1">
      <c r="A119" s="385"/>
      <c r="B119" s="410"/>
      <c r="C119" s="45" t="s">
        <v>87</v>
      </c>
      <c r="D119" s="29" t="s">
        <v>230</v>
      </c>
      <c r="E119" s="27">
        <v>2</v>
      </c>
      <c r="F119" s="306">
        <v>2</v>
      </c>
      <c r="G119" s="329" t="s">
        <v>230</v>
      </c>
      <c r="H119" s="334">
        <v>2</v>
      </c>
      <c r="I119" s="306">
        <v>2</v>
      </c>
      <c r="J119" s="27">
        <f>SUM(F119+I119)</f>
        <v>4</v>
      </c>
      <c r="K119" s="405"/>
      <c r="L119" s="414"/>
      <c r="N119" s="509"/>
    </row>
    <row r="120" spans="1:14" ht="16.5" customHeight="1" thickBot="1">
      <c r="A120" s="385"/>
      <c r="B120" s="410"/>
      <c r="C120" s="45" t="s">
        <v>88</v>
      </c>
      <c r="D120" s="29" t="s">
        <v>231</v>
      </c>
      <c r="E120" s="27">
        <v>2</v>
      </c>
      <c r="F120" s="306">
        <v>1</v>
      </c>
      <c r="G120" s="329" t="s">
        <v>231</v>
      </c>
      <c r="H120" s="334">
        <v>2</v>
      </c>
      <c r="I120" s="306">
        <v>1</v>
      </c>
      <c r="J120" s="27">
        <f>SUM(F120+I120)</f>
        <v>2</v>
      </c>
      <c r="K120" s="405"/>
      <c r="L120" s="414"/>
      <c r="N120" s="509"/>
    </row>
    <row r="121" spans="1:14" ht="18" customHeight="1" thickBot="1">
      <c r="A121" s="385"/>
      <c r="B121" s="411"/>
      <c r="C121" s="189" t="s">
        <v>163</v>
      </c>
      <c r="D121" s="203" t="s">
        <v>232</v>
      </c>
      <c r="E121" s="28">
        <v>2</v>
      </c>
      <c r="F121" s="338">
        <v>0</v>
      </c>
      <c r="G121" s="356"/>
      <c r="H121" s="357"/>
      <c r="I121" s="340"/>
      <c r="J121" s="28">
        <f>SUM(F121+I121)</f>
        <v>0</v>
      </c>
      <c r="K121" s="406"/>
      <c r="L121" s="449"/>
      <c r="N121" s="509"/>
    </row>
    <row r="122" spans="1:14" ht="1.5" customHeight="1">
      <c r="A122" s="113"/>
      <c r="B122" s="104"/>
      <c r="C122" s="112"/>
      <c r="D122" s="134"/>
      <c r="E122" s="131"/>
      <c r="F122" s="346"/>
      <c r="G122" s="358"/>
      <c r="H122" s="359"/>
      <c r="I122" s="360"/>
      <c r="J122" s="131"/>
      <c r="K122" s="102"/>
      <c r="L122" s="103"/>
      <c r="N122" s="263"/>
    </row>
    <row r="123" spans="1:14" ht="18.75" customHeight="1" thickBot="1">
      <c r="A123" s="375" t="s">
        <v>270</v>
      </c>
      <c r="B123" s="428" t="s">
        <v>17</v>
      </c>
      <c r="C123" s="485" t="s">
        <v>81</v>
      </c>
      <c r="D123" s="126" t="s">
        <v>282</v>
      </c>
      <c r="E123" s="118">
        <v>5</v>
      </c>
      <c r="F123" s="326">
        <v>4</v>
      </c>
      <c r="G123" s="332"/>
      <c r="H123" s="349"/>
      <c r="I123" s="333"/>
      <c r="J123" s="118">
        <f aca="true" t="shared" si="6" ref="J123:J133">SUM(F123+I123)</f>
        <v>4</v>
      </c>
      <c r="K123" s="409">
        <f>SUM(J123:J126)</f>
        <v>14</v>
      </c>
      <c r="L123" s="391">
        <f>SUM(K123:K134)</f>
        <v>32</v>
      </c>
      <c r="N123" s="509">
        <v>14</v>
      </c>
    </row>
    <row r="124" spans="1:14" ht="18.75" customHeight="1" thickBot="1">
      <c r="A124" s="385"/>
      <c r="B124" s="410"/>
      <c r="C124" s="485"/>
      <c r="D124" s="29" t="s">
        <v>261</v>
      </c>
      <c r="E124" s="27">
        <v>3</v>
      </c>
      <c r="F124" s="306">
        <v>3</v>
      </c>
      <c r="G124" s="336"/>
      <c r="H124" s="350"/>
      <c r="I124" s="337"/>
      <c r="J124" s="27">
        <f t="shared" si="6"/>
        <v>3</v>
      </c>
      <c r="K124" s="381"/>
      <c r="L124" s="392"/>
      <c r="N124" s="509"/>
    </row>
    <row r="125" spans="1:14" ht="18.75" customHeight="1" thickBot="1">
      <c r="A125" s="385"/>
      <c r="B125" s="410"/>
      <c r="C125" s="485"/>
      <c r="D125" s="29" t="s">
        <v>262</v>
      </c>
      <c r="E125" s="27">
        <v>3</v>
      </c>
      <c r="F125" s="306">
        <v>3</v>
      </c>
      <c r="G125" s="336"/>
      <c r="H125" s="350"/>
      <c r="I125" s="337"/>
      <c r="J125" s="27">
        <f t="shared" si="6"/>
        <v>3</v>
      </c>
      <c r="K125" s="381"/>
      <c r="L125" s="392"/>
      <c r="N125" s="509"/>
    </row>
    <row r="126" spans="1:14" ht="27.75" customHeight="1" thickBot="1">
      <c r="A126" s="385"/>
      <c r="B126" s="410"/>
      <c r="C126" s="486"/>
      <c r="D126" s="29" t="s">
        <v>283</v>
      </c>
      <c r="E126" s="27">
        <v>4</v>
      </c>
      <c r="F126" s="306">
        <v>4</v>
      </c>
      <c r="G126" s="336"/>
      <c r="H126" s="350"/>
      <c r="I126" s="337"/>
      <c r="J126" s="27">
        <f t="shared" si="6"/>
        <v>4</v>
      </c>
      <c r="K126" s="381"/>
      <c r="L126" s="392"/>
      <c r="N126" s="509"/>
    </row>
    <row r="127" spans="1:14" ht="29.25" customHeight="1" thickBot="1">
      <c r="A127" s="385"/>
      <c r="B127" s="37" t="s">
        <v>18</v>
      </c>
      <c r="C127" s="45" t="s">
        <v>20</v>
      </c>
      <c r="D127" s="29" t="s">
        <v>284</v>
      </c>
      <c r="E127" s="27">
        <v>5</v>
      </c>
      <c r="F127" s="306">
        <v>3</v>
      </c>
      <c r="G127" s="336"/>
      <c r="H127" s="350"/>
      <c r="I127" s="337"/>
      <c r="J127" s="27">
        <f t="shared" si="6"/>
        <v>3</v>
      </c>
      <c r="K127" s="27">
        <f>J127</f>
        <v>3</v>
      </c>
      <c r="L127" s="392"/>
      <c r="N127" s="263">
        <v>3</v>
      </c>
    </row>
    <row r="128" spans="1:14" ht="15.75" customHeight="1" thickBot="1">
      <c r="A128" s="385"/>
      <c r="B128" s="410" t="s">
        <v>19</v>
      </c>
      <c r="C128" s="423" t="s">
        <v>21</v>
      </c>
      <c r="D128" s="29" t="s">
        <v>290</v>
      </c>
      <c r="E128" s="27">
        <v>3</v>
      </c>
      <c r="F128" s="306">
        <v>3</v>
      </c>
      <c r="G128" s="336"/>
      <c r="H128" s="350"/>
      <c r="I128" s="337"/>
      <c r="J128" s="27">
        <f t="shared" si="6"/>
        <v>3</v>
      </c>
      <c r="K128" s="381">
        <f>SUM(J128:J132)</f>
        <v>7</v>
      </c>
      <c r="L128" s="392"/>
      <c r="N128" s="509">
        <v>7</v>
      </c>
    </row>
    <row r="129" spans="1:14" ht="15.75" customHeight="1" thickBot="1">
      <c r="A129" s="385"/>
      <c r="B129" s="410"/>
      <c r="C129" s="423"/>
      <c r="D129" s="29" t="s">
        <v>285</v>
      </c>
      <c r="E129" s="27">
        <v>1</v>
      </c>
      <c r="F129" s="306">
        <v>0</v>
      </c>
      <c r="G129" s="336"/>
      <c r="H129" s="350"/>
      <c r="I129" s="337"/>
      <c r="J129" s="27">
        <f t="shared" si="6"/>
        <v>0</v>
      </c>
      <c r="K129" s="381"/>
      <c r="L129" s="392"/>
      <c r="N129" s="509"/>
    </row>
    <row r="130" spans="1:14" ht="15.75" customHeight="1" thickBot="1">
      <c r="A130" s="385"/>
      <c r="B130" s="410"/>
      <c r="C130" s="423"/>
      <c r="D130" s="29" t="s">
        <v>286</v>
      </c>
      <c r="E130" s="27">
        <v>4</v>
      </c>
      <c r="F130" s="306">
        <v>2</v>
      </c>
      <c r="G130" s="336"/>
      <c r="H130" s="350"/>
      <c r="I130" s="337"/>
      <c r="J130" s="27">
        <f t="shared" si="6"/>
        <v>2</v>
      </c>
      <c r="K130" s="381"/>
      <c r="L130" s="392"/>
      <c r="N130" s="509"/>
    </row>
    <row r="131" spans="1:14" ht="15.75" customHeight="1" thickBot="1">
      <c r="A131" s="385"/>
      <c r="B131" s="410"/>
      <c r="C131" s="423"/>
      <c r="D131" s="29" t="s">
        <v>287</v>
      </c>
      <c r="E131" s="27">
        <v>1</v>
      </c>
      <c r="F131" s="306">
        <v>1</v>
      </c>
      <c r="G131" s="336"/>
      <c r="H131" s="350"/>
      <c r="I131" s="337"/>
      <c r="J131" s="27">
        <f t="shared" si="6"/>
        <v>1</v>
      </c>
      <c r="K131" s="381"/>
      <c r="L131" s="392"/>
      <c r="N131" s="509"/>
    </row>
    <row r="132" spans="1:14" ht="15.75" customHeight="1" thickBot="1">
      <c r="A132" s="385"/>
      <c r="B132" s="410"/>
      <c r="C132" s="423"/>
      <c r="D132" s="29" t="s">
        <v>288</v>
      </c>
      <c r="E132" s="27">
        <v>1</v>
      </c>
      <c r="F132" s="306">
        <v>1</v>
      </c>
      <c r="G132" s="336"/>
      <c r="H132" s="350"/>
      <c r="I132" s="337"/>
      <c r="J132" s="27">
        <f t="shared" si="6"/>
        <v>1</v>
      </c>
      <c r="K132" s="381"/>
      <c r="L132" s="392"/>
      <c r="N132" s="509"/>
    </row>
    <row r="133" spans="1:14" ht="15.75" customHeight="1" thickBot="1">
      <c r="A133" s="385"/>
      <c r="B133" s="408"/>
      <c r="C133" s="423" t="s">
        <v>22</v>
      </c>
      <c r="D133" s="29" t="s">
        <v>289</v>
      </c>
      <c r="E133" s="27">
        <v>5</v>
      </c>
      <c r="F133" s="306">
        <v>4</v>
      </c>
      <c r="G133" s="336"/>
      <c r="H133" s="350"/>
      <c r="I133" s="337"/>
      <c r="J133" s="27">
        <f t="shared" si="6"/>
        <v>4</v>
      </c>
      <c r="K133" s="381">
        <f>SUM(J133:J134)</f>
        <v>8</v>
      </c>
      <c r="L133" s="392"/>
      <c r="N133" s="509">
        <v>8</v>
      </c>
    </row>
    <row r="134" spans="1:14" ht="15.75" customHeight="1" thickBot="1">
      <c r="A134" s="385"/>
      <c r="B134" s="526"/>
      <c r="C134" s="424"/>
      <c r="D134" s="203" t="s">
        <v>230</v>
      </c>
      <c r="E134" s="28">
        <v>5</v>
      </c>
      <c r="F134" s="338">
        <v>4</v>
      </c>
      <c r="G134" s="356"/>
      <c r="H134" s="357"/>
      <c r="I134" s="340"/>
      <c r="J134" s="28">
        <f>SUM(F134+I134)</f>
        <v>4</v>
      </c>
      <c r="K134" s="394"/>
      <c r="L134" s="393"/>
      <c r="N134" s="509"/>
    </row>
    <row r="135" spans="1:14" ht="1.5" customHeight="1">
      <c r="A135" s="53"/>
      <c r="B135" s="108"/>
      <c r="C135" s="91"/>
      <c r="D135" s="91"/>
      <c r="E135" s="91"/>
      <c r="F135" s="361"/>
      <c r="G135" s="361"/>
      <c r="H135" s="362"/>
      <c r="I135" s="362"/>
      <c r="J135" s="215"/>
      <c r="K135" s="215"/>
      <c r="L135" s="215"/>
      <c r="N135" s="263"/>
    </row>
    <row r="136" spans="1:14" ht="15.75" customHeight="1">
      <c r="A136" s="399" t="s">
        <v>271</v>
      </c>
      <c r="B136" s="216" t="s">
        <v>91</v>
      </c>
      <c r="C136" s="191" t="s">
        <v>93</v>
      </c>
      <c r="D136" s="126" t="s">
        <v>275</v>
      </c>
      <c r="E136" s="118">
        <v>5</v>
      </c>
      <c r="F136" s="328">
        <v>3</v>
      </c>
      <c r="G136" s="363"/>
      <c r="H136" s="363"/>
      <c r="I136" s="363"/>
      <c r="J136" s="118">
        <f>SUM(F136+I136)</f>
        <v>3</v>
      </c>
      <c r="K136" s="405">
        <f>SUM(G136:G138)+SUM(J136:J138)</f>
        <v>7</v>
      </c>
      <c r="L136" s="395">
        <f>SUM(K136:K143)</f>
        <v>20</v>
      </c>
      <c r="N136" s="509">
        <v>7</v>
      </c>
    </row>
    <row r="137" spans="1:14" ht="15.75" customHeight="1">
      <c r="A137" s="399"/>
      <c r="B137" s="63" t="s">
        <v>90</v>
      </c>
      <c r="C137" s="44" t="s">
        <v>92</v>
      </c>
      <c r="D137" s="29" t="s">
        <v>181</v>
      </c>
      <c r="E137" s="27">
        <v>1</v>
      </c>
      <c r="F137" s="330">
        <v>0</v>
      </c>
      <c r="G137" s="325"/>
      <c r="H137" s="325"/>
      <c r="I137" s="325"/>
      <c r="J137" s="27">
        <f aca="true" t="shared" si="7" ref="J137:J142">SUM(F137+I137)</f>
        <v>0</v>
      </c>
      <c r="K137" s="405"/>
      <c r="L137" s="395"/>
      <c r="N137" s="509"/>
    </row>
    <row r="138" spans="1:14" ht="15.75" customHeight="1">
      <c r="A138" s="399"/>
      <c r="B138" s="63" t="s">
        <v>89</v>
      </c>
      <c r="C138" s="44" t="s">
        <v>94</v>
      </c>
      <c r="D138" s="29" t="s">
        <v>182</v>
      </c>
      <c r="E138" s="27">
        <v>4</v>
      </c>
      <c r="F138" s="330">
        <v>4</v>
      </c>
      <c r="G138" s="325"/>
      <c r="H138" s="325"/>
      <c r="I138" s="325"/>
      <c r="J138" s="27">
        <f t="shared" si="7"/>
        <v>4</v>
      </c>
      <c r="K138" s="409"/>
      <c r="L138" s="395"/>
      <c r="N138" s="509"/>
    </row>
    <row r="139" spans="1:14" ht="14.25" customHeight="1">
      <c r="A139" s="399"/>
      <c r="B139" s="484"/>
      <c r="C139" s="423" t="s">
        <v>164</v>
      </c>
      <c r="D139" s="32" t="s">
        <v>276</v>
      </c>
      <c r="E139" s="27">
        <v>2</v>
      </c>
      <c r="F139" s="330">
        <v>1</v>
      </c>
      <c r="G139" s="329" t="s">
        <v>232</v>
      </c>
      <c r="H139" s="330">
        <v>2</v>
      </c>
      <c r="I139" s="330">
        <v>2</v>
      </c>
      <c r="J139" s="27">
        <f t="shared" si="7"/>
        <v>3</v>
      </c>
      <c r="K139" s="382">
        <f>SUM(G139:G141)+SUM(J139:J141)</f>
        <v>6</v>
      </c>
      <c r="L139" s="395"/>
      <c r="N139" s="509">
        <v>6</v>
      </c>
    </row>
    <row r="140" spans="1:14" ht="14.25" customHeight="1">
      <c r="A140" s="399"/>
      <c r="B140" s="484"/>
      <c r="C140" s="423"/>
      <c r="D140" s="32" t="s">
        <v>230</v>
      </c>
      <c r="E140" s="27">
        <v>2</v>
      </c>
      <c r="F140" s="330">
        <v>1</v>
      </c>
      <c r="G140" s="329" t="s">
        <v>233</v>
      </c>
      <c r="H140" s="330">
        <v>2</v>
      </c>
      <c r="I140" s="330">
        <v>1</v>
      </c>
      <c r="J140" s="27">
        <f t="shared" si="7"/>
        <v>2</v>
      </c>
      <c r="K140" s="405"/>
      <c r="L140" s="395"/>
      <c r="N140" s="509"/>
    </row>
    <row r="141" spans="1:14" ht="14.25" customHeight="1">
      <c r="A141" s="399"/>
      <c r="B141" s="484"/>
      <c r="C141" s="423"/>
      <c r="D141" s="32" t="s">
        <v>231</v>
      </c>
      <c r="E141" s="27">
        <v>2</v>
      </c>
      <c r="F141" s="330">
        <v>1</v>
      </c>
      <c r="G141" s="325"/>
      <c r="H141" s="325"/>
      <c r="I141" s="325"/>
      <c r="J141" s="27">
        <f t="shared" si="7"/>
        <v>1</v>
      </c>
      <c r="K141" s="409"/>
      <c r="L141" s="395"/>
      <c r="N141" s="509"/>
    </row>
    <row r="142" spans="1:14" ht="30" customHeight="1">
      <c r="A142" s="399"/>
      <c r="B142" s="482" t="s">
        <v>274</v>
      </c>
      <c r="C142" s="288" t="s">
        <v>396</v>
      </c>
      <c r="D142" s="289" t="s">
        <v>277</v>
      </c>
      <c r="E142" s="277">
        <v>5</v>
      </c>
      <c r="F142" s="25"/>
      <c r="G142" s="230"/>
      <c r="H142" s="198"/>
      <c r="I142" s="198"/>
      <c r="J142" s="27">
        <f t="shared" si="7"/>
        <v>0</v>
      </c>
      <c r="K142" s="381">
        <f>SUM(J142:J143)</f>
        <v>7</v>
      </c>
      <c r="L142" s="395"/>
      <c r="N142" s="509">
        <v>7</v>
      </c>
    </row>
    <row r="143" spans="1:14" ht="31.5" customHeight="1" thickBot="1">
      <c r="A143" s="400"/>
      <c r="B143" s="483"/>
      <c r="C143" s="290" t="s">
        <v>397</v>
      </c>
      <c r="D143" s="275" t="s">
        <v>198</v>
      </c>
      <c r="E143" s="279">
        <v>10</v>
      </c>
      <c r="F143" s="47">
        <v>7</v>
      </c>
      <c r="G143" s="232"/>
      <c r="H143" s="206"/>
      <c r="I143" s="206"/>
      <c r="J143" s="28">
        <f>SUM(F143+I143)</f>
        <v>7</v>
      </c>
      <c r="K143" s="394"/>
      <c r="L143" s="396"/>
      <c r="N143" s="509"/>
    </row>
    <row r="144" spans="1:14" s="69" customFormat="1" ht="1.5" customHeight="1">
      <c r="A144" s="155"/>
      <c r="B144" s="158"/>
      <c r="C144" s="106"/>
      <c r="D144" s="134"/>
      <c r="E144" s="131"/>
      <c r="F144" s="131"/>
      <c r="G144" s="96"/>
      <c r="H144" s="96"/>
      <c r="I144" s="96"/>
      <c r="J144" s="131"/>
      <c r="K144" s="102"/>
      <c r="L144" s="107"/>
      <c r="N144" s="264"/>
    </row>
    <row r="145" spans="1:14" ht="17.25" customHeight="1" thickBot="1">
      <c r="A145" s="429" t="s">
        <v>332</v>
      </c>
      <c r="B145" s="65" t="s">
        <v>176</v>
      </c>
      <c r="C145" s="66" t="s">
        <v>95</v>
      </c>
      <c r="D145" s="126" t="s">
        <v>294</v>
      </c>
      <c r="E145" s="118">
        <v>10</v>
      </c>
      <c r="F145" s="326">
        <v>10</v>
      </c>
      <c r="G145" s="127"/>
      <c r="H145" s="128"/>
      <c r="I145" s="129"/>
      <c r="J145" s="118">
        <f aca="true" t="shared" si="8" ref="J145:J173">SUM(F145+I145)</f>
        <v>10</v>
      </c>
      <c r="K145" s="409">
        <f>SUM(J145:J147)</f>
        <v>18</v>
      </c>
      <c r="L145" s="391">
        <f>SUM(K145:K147)</f>
        <v>18</v>
      </c>
      <c r="N145" s="509">
        <v>18</v>
      </c>
    </row>
    <row r="146" spans="1:14" ht="15.75" customHeight="1" thickBot="1">
      <c r="A146" s="430"/>
      <c r="B146" s="37" t="s">
        <v>177</v>
      </c>
      <c r="C146" s="45" t="s">
        <v>170</v>
      </c>
      <c r="D146" s="29" t="s">
        <v>295</v>
      </c>
      <c r="E146" s="27">
        <v>5</v>
      </c>
      <c r="F146" s="306">
        <v>3</v>
      </c>
      <c r="G146" s="77"/>
      <c r="H146" s="82"/>
      <c r="I146" s="78"/>
      <c r="J146" s="27">
        <f t="shared" si="8"/>
        <v>3</v>
      </c>
      <c r="K146" s="381"/>
      <c r="L146" s="392"/>
      <c r="N146" s="509"/>
    </row>
    <row r="147" spans="1:14" ht="31.5" customHeight="1" thickBot="1">
      <c r="A147" s="430"/>
      <c r="B147" s="50" t="s">
        <v>178</v>
      </c>
      <c r="C147" s="46" t="s">
        <v>171</v>
      </c>
      <c r="D147" s="203" t="s">
        <v>296</v>
      </c>
      <c r="E147" s="28">
        <v>5</v>
      </c>
      <c r="F147" s="338">
        <v>5</v>
      </c>
      <c r="G147" s="79"/>
      <c r="H147" s="211"/>
      <c r="I147" s="80"/>
      <c r="J147" s="28">
        <f t="shared" si="8"/>
        <v>5</v>
      </c>
      <c r="K147" s="394"/>
      <c r="L147" s="393"/>
      <c r="N147" s="509"/>
    </row>
    <row r="148" spans="1:14" s="69" customFormat="1" ht="1.5" customHeight="1">
      <c r="A148" s="217"/>
      <c r="B148" s="159"/>
      <c r="C148" s="159"/>
      <c r="D148" s="153"/>
      <c r="E148" s="90"/>
      <c r="F148" s="92"/>
      <c r="G148" s="90"/>
      <c r="H148" s="153"/>
      <c r="I148" s="92"/>
      <c r="J148" s="90"/>
      <c r="K148" s="92"/>
      <c r="L148" s="92"/>
      <c r="N148" s="264"/>
    </row>
    <row r="149" spans="1:14" s="69" customFormat="1" ht="41.25" customHeight="1">
      <c r="A149" s="386" t="s">
        <v>272</v>
      </c>
      <c r="B149" s="281" t="s">
        <v>292</v>
      </c>
      <c r="C149" s="282" t="s">
        <v>398</v>
      </c>
      <c r="D149" s="268" t="s">
        <v>297</v>
      </c>
      <c r="E149" s="269">
        <v>10</v>
      </c>
      <c r="F149" s="105"/>
      <c r="G149" s="231"/>
      <c r="H149" s="210"/>
      <c r="I149" s="205"/>
      <c r="J149" s="131">
        <f t="shared" si="8"/>
        <v>0</v>
      </c>
      <c r="K149" s="105">
        <f>J149</f>
        <v>0</v>
      </c>
      <c r="L149" s="395">
        <f>SUM(K149:K152)</f>
        <v>20</v>
      </c>
      <c r="N149" s="264">
        <v>0</v>
      </c>
    </row>
    <row r="150" spans="1:14" s="69" customFormat="1" ht="41.25" customHeight="1">
      <c r="A150" s="386"/>
      <c r="B150" s="291" t="s">
        <v>293</v>
      </c>
      <c r="C150" s="292" t="s">
        <v>399</v>
      </c>
      <c r="D150" s="293" t="s">
        <v>342</v>
      </c>
      <c r="E150" s="277">
        <v>5</v>
      </c>
      <c r="F150" s="25"/>
      <c r="G150" s="224"/>
      <c r="H150" s="162"/>
      <c r="I150" s="148"/>
      <c r="J150" s="62">
        <f t="shared" si="8"/>
        <v>0</v>
      </c>
      <c r="K150" s="25">
        <f>J150</f>
        <v>0</v>
      </c>
      <c r="L150" s="395"/>
      <c r="N150" s="264">
        <v>0</v>
      </c>
    </row>
    <row r="151" spans="1:14" s="69" customFormat="1" ht="31.5" customHeight="1">
      <c r="A151" s="386"/>
      <c r="B151" s="416" t="s">
        <v>371</v>
      </c>
      <c r="C151" s="417"/>
      <c r="D151" s="42" t="s">
        <v>298</v>
      </c>
      <c r="E151" s="25">
        <v>10</v>
      </c>
      <c r="F151" s="306">
        <v>10</v>
      </c>
      <c r="G151" s="335"/>
      <c r="H151" s="364"/>
      <c r="I151" s="343"/>
      <c r="J151" s="62">
        <f t="shared" si="8"/>
        <v>10</v>
      </c>
      <c r="K151" s="25">
        <f>J151</f>
        <v>10</v>
      </c>
      <c r="L151" s="395"/>
      <c r="N151" s="264">
        <v>10</v>
      </c>
    </row>
    <row r="152" spans="1:14" s="69" customFormat="1" ht="48" customHeight="1" thickBot="1">
      <c r="A152" s="387"/>
      <c r="B152" s="420" t="s">
        <v>370</v>
      </c>
      <c r="C152" s="421"/>
      <c r="D152" s="64" t="s">
        <v>299</v>
      </c>
      <c r="E152" s="47">
        <v>10</v>
      </c>
      <c r="F152" s="338">
        <v>10</v>
      </c>
      <c r="G152" s="365"/>
      <c r="H152" s="366"/>
      <c r="I152" s="367"/>
      <c r="J152" s="28">
        <f t="shared" si="8"/>
        <v>10</v>
      </c>
      <c r="K152" s="47">
        <f>J152</f>
        <v>10</v>
      </c>
      <c r="L152" s="396"/>
      <c r="N152" s="264">
        <v>10</v>
      </c>
    </row>
    <row r="153" spans="1:14" s="69" customFormat="1" ht="1.5" customHeight="1">
      <c r="A153" s="217"/>
      <c r="B153" s="159"/>
      <c r="C153" s="159"/>
      <c r="D153" s="153"/>
      <c r="E153" s="90"/>
      <c r="F153" s="354"/>
      <c r="G153" s="362"/>
      <c r="H153" s="368"/>
      <c r="I153" s="354"/>
      <c r="J153" s="90"/>
      <c r="K153" s="92"/>
      <c r="L153" s="92"/>
      <c r="N153" s="264"/>
    </row>
    <row r="154" spans="1:14" s="69" customFormat="1" ht="31.5" customHeight="1">
      <c r="A154" s="386" t="s">
        <v>273</v>
      </c>
      <c r="B154" s="428" t="s">
        <v>44</v>
      </c>
      <c r="C154" s="439" t="s">
        <v>46</v>
      </c>
      <c r="D154" s="190" t="s">
        <v>300</v>
      </c>
      <c r="E154" s="118">
        <v>12</v>
      </c>
      <c r="F154" s="326">
        <v>0</v>
      </c>
      <c r="G154" s="327" t="s">
        <v>279</v>
      </c>
      <c r="H154" s="326">
        <v>12</v>
      </c>
      <c r="I154" s="326">
        <v>0</v>
      </c>
      <c r="J154" s="118">
        <f>SUM(F154+I154)</f>
        <v>0</v>
      </c>
      <c r="K154" s="409">
        <f>SUM(J154:J156)</f>
        <v>10</v>
      </c>
      <c r="L154" s="419">
        <f>SUM(K154:K158)</f>
        <v>18</v>
      </c>
      <c r="N154" s="527">
        <v>10</v>
      </c>
    </row>
    <row r="155" spans="1:14" s="69" customFormat="1" ht="27" customHeight="1">
      <c r="A155" s="386"/>
      <c r="B155" s="410"/>
      <c r="C155" s="423"/>
      <c r="D155" s="156" t="s">
        <v>280</v>
      </c>
      <c r="E155" s="27">
        <v>10</v>
      </c>
      <c r="F155" s="306">
        <v>10</v>
      </c>
      <c r="G155" s="329" t="s">
        <v>301</v>
      </c>
      <c r="H155" s="342" t="s">
        <v>139</v>
      </c>
      <c r="I155" s="306"/>
      <c r="J155" s="27">
        <f>SUM(F155+I155)</f>
        <v>10</v>
      </c>
      <c r="K155" s="381"/>
      <c r="L155" s="419"/>
      <c r="N155" s="527"/>
    </row>
    <row r="156" spans="1:14" s="69" customFormat="1" ht="22.5" customHeight="1">
      <c r="A156" s="386"/>
      <c r="B156" s="410"/>
      <c r="C156" s="423"/>
      <c r="D156" s="156" t="s">
        <v>302</v>
      </c>
      <c r="E156" s="27">
        <v>6</v>
      </c>
      <c r="F156" s="306">
        <v>0</v>
      </c>
      <c r="G156" s="336"/>
      <c r="H156" s="350"/>
      <c r="I156" s="337"/>
      <c r="J156" s="27">
        <f>SUM(F156+I156)</f>
        <v>0</v>
      </c>
      <c r="K156" s="381"/>
      <c r="L156" s="419"/>
      <c r="N156" s="527"/>
    </row>
    <row r="157" spans="1:14" s="69" customFormat="1" ht="27" customHeight="1" thickBot="1">
      <c r="A157" s="386"/>
      <c r="B157" s="410" t="s">
        <v>45</v>
      </c>
      <c r="C157" s="423" t="s">
        <v>80</v>
      </c>
      <c r="D157" s="156" t="s">
        <v>303</v>
      </c>
      <c r="E157" s="27">
        <v>8</v>
      </c>
      <c r="F157" s="306">
        <v>8</v>
      </c>
      <c r="G157" s="329" t="s">
        <v>230</v>
      </c>
      <c r="H157" s="306">
        <v>2</v>
      </c>
      <c r="I157" s="306">
        <v>0</v>
      </c>
      <c r="J157" s="27">
        <f>SUM(F157+I157)</f>
        <v>8</v>
      </c>
      <c r="K157" s="381">
        <f>SUM(J157:J158)</f>
        <v>8</v>
      </c>
      <c r="L157" s="419"/>
      <c r="N157" s="528">
        <v>8</v>
      </c>
    </row>
    <row r="158" spans="1:14" s="69" customFormat="1" ht="29.25" customHeight="1" thickBot="1">
      <c r="A158" s="387"/>
      <c r="B158" s="411"/>
      <c r="C158" s="424"/>
      <c r="D158" s="51" t="s">
        <v>231</v>
      </c>
      <c r="E158" s="52" t="s">
        <v>96</v>
      </c>
      <c r="F158" s="338"/>
      <c r="G158" s="344" t="s">
        <v>232</v>
      </c>
      <c r="H158" s="345" t="s">
        <v>139</v>
      </c>
      <c r="I158" s="338"/>
      <c r="J158" s="28">
        <f>SUM(F158+I158)</f>
        <v>0</v>
      </c>
      <c r="K158" s="394"/>
      <c r="L158" s="422"/>
      <c r="N158" s="529"/>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18.9</v>
      </c>
      <c r="N159" s="318"/>
    </row>
    <row r="160" spans="1:14" s="69" customFormat="1" ht="66.75" customHeight="1" thickBot="1">
      <c r="A160" s="54"/>
      <c r="B160" s="109"/>
      <c r="C160" s="54"/>
      <c r="D160" s="55"/>
      <c r="E160" s="431" t="s">
        <v>119</v>
      </c>
      <c r="F160" s="431" t="s">
        <v>121</v>
      </c>
      <c r="G160" s="56"/>
      <c r="H160" s="431" t="s">
        <v>119</v>
      </c>
      <c r="I160" s="431" t="s">
        <v>121</v>
      </c>
      <c r="J160" s="431" t="s">
        <v>76</v>
      </c>
      <c r="K160" s="412" t="s">
        <v>140</v>
      </c>
      <c r="L160" s="412" t="s">
        <v>129</v>
      </c>
      <c r="N160" s="318"/>
    </row>
    <row r="161" spans="1:14" s="69" customFormat="1" ht="15" customHeight="1" thickBot="1">
      <c r="A161" s="456" t="s">
        <v>77</v>
      </c>
      <c r="B161" s="440" t="s">
        <v>10</v>
      </c>
      <c r="C161" s="468" t="s">
        <v>11</v>
      </c>
      <c r="D161" s="57"/>
      <c r="E161" s="432"/>
      <c r="F161" s="432"/>
      <c r="G161" s="58"/>
      <c r="H161" s="432"/>
      <c r="I161" s="432"/>
      <c r="J161" s="432"/>
      <c r="K161" s="399"/>
      <c r="L161" s="399"/>
      <c r="N161" s="319"/>
    </row>
    <row r="162" spans="1:14" s="69" customFormat="1" ht="15" customHeight="1" thickBot="1">
      <c r="A162" s="456"/>
      <c r="B162" s="441"/>
      <c r="C162" s="469"/>
      <c r="D162" s="59" t="s">
        <v>120</v>
      </c>
      <c r="E162" s="433"/>
      <c r="F162" s="433"/>
      <c r="G162" s="60" t="s">
        <v>120</v>
      </c>
      <c r="H162" s="433"/>
      <c r="I162" s="433"/>
      <c r="J162" s="433"/>
      <c r="K162" s="400"/>
      <c r="L162" s="400"/>
      <c r="N162" s="320"/>
    </row>
    <row r="163" spans="1:14" ht="16.5" customHeight="1">
      <c r="A163" s="397" t="s">
        <v>304</v>
      </c>
      <c r="B163" s="505" t="s">
        <v>26</v>
      </c>
      <c r="C163" s="495" t="s">
        <v>29</v>
      </c>
      <c r="D163" s="30" t="s">
        <v>314</v>
      </c>
      <c r="E163" s="31">
        <v>12</v>
      </c>
      <c r="F163" s="369">
        <v>12</v>
      </c>
      <c r="G163" s="74"/>
      <c r="H163" s="81"/>
      <c r="I163" s="75"/>
      <c r="J163" s="31">
        <f t="shared" si="8"/>
        <v>12</v>
      </c>
      <c r="K163" s="380">
        <f>SUM(F163:F167)</f>
        <v>30</v>
      </c>
      <c r="L163" s="413">
        <f>SUM(K163:K167)</f>
        <v>30</v>
      </c>
      <c r="N163" s="513">
        <v>30</v>
      </c>
    </row>
    <row r="164" spans="1:14" ht="16.5" customHeight="1">
      <c r="A164" s="398"/>
      <c r="B164" s="410"/>
      <c r="C164" s="423"/>
      <c r="D164" s="29" t="s">
        <v>315</v>
      </c>
      <c r="E164" s="27">
        <v>4</v>
      </c>
      <c r="F164" s="306">
        <v>4</v>
      </c>
      <c r="G164" s="77"/>
      <c r="H164" s="82"/>
      <c r="I164" s="78"/>
      <c r="J164" s="27">
        <f t="shared" si="8"/>
        <v>4</v>
      </c>
      <c r="K164" s="381"/>
      <c r="L164" s="414"/>
      <c r="N164" s="509"/>
    </row>
    <row r="165" spans="1:14" ht="21" customHeight="1">
      <c r="A165" s="398"/>
      <c r="B165" s="410"/>
      <c r="C165" s="423"/>
      <c r="D165" s="29" t="s">
        <v>316</v>
      </c>
      <c r="E165" s="27">
        <v>4</v>
      </c>
      <c r="F165" s="306">
        <v>4</v>
      </c>
      <c r="G165" s="77"/>
      <c r="H165" s="82"/>
      <c r="I165" s="78"/>
      <c r="J165" s="27">
        <f t="shared" si="8"/>
        <v>4</v>
      </c>
      <c r="K165" s="381"/>
      <c r="L165" s="414"/>
      <c r="N165" s="509"/>
    </row>
    <row r="166" spans="1:14" ht="28.5" customHeight="1">
      <c r="A166" s="398"/>
      <c r="B166" s="37" t="s">
        <v>27</v>
      </c>
      <c r="C166" s="45" t="s">
        <v>20</v>
      </c>
      <c r="D166" s="29" t="s">
        <v>317</v>
      </c>
      <c r="E166" s="27">
        <v>5</v>
      </c>
      <c r="F166" s="306">
        <v>5</v>
      </c>
      <c r="G166" s="77"/>
      <c r="H166" s="82"/>
      <c r="I166" s="78"/>
      <c r="J166" s="27">
        <f t="shared" si="8"/>
        <v>5</v>
      </c>
      <c r="K166" s="381"/>
      <c r="L166" s="414"/>
      <c r="N166" s="509"/>
    </row>
    <row r="167" spans="1:14" ht="42" customHeight="1">
      <c r="A167" s="398"/>
      <c r="B167" s="132" t="s">
        <v>28</v>
      </c>
      <c r="C167" s="130" t="s">
        <v>30</v>
      </c>
      <c r="D167" s="61" t="s">
        <v>318</v>
      </c>
      <c r="E167" s="62">
        <v>5</v>
      </c>
      <c r="F167" s="324">
        <v>5</v>
      </c>
      <c r="G167" s="83"/>
      <c r="H167" s="84"/>
      <c r="I167" s="85"/>
      <c r="J167" s="62">
        <f t="shared" si="8"/>
        <v>5</v>
      </c>
      <c r="K167" s="382"/>
      <c r="L167" s="415"/>
      <c r="N167" s="509"/>
    </row>
    <row r="168" spans="1:14" s="69" customFormat="1" ht="1.5" customHeight="1" thickBot="1">
      <c r="A168" s="169"/>
      <c r="B168" s="133"/>
      <c r="C168" s="116"/>
      <c r="D168" s="134"/>
      <c r="E168" s="131"/>
      <c r="F168" s="346"/>
      <c r="G168" s="131"/>
      <c r="H168" s="146"/>
      <c r="I168" s="102"/>
      <c r="J168" s="131"/>
      <c r="K168" s="102"/>
      <c r="L168" s="103"/>
      <c r="N168" s="264"/>
    </row>
    <row r="169" spans="1:14" ht="18" customHeight="1">
      <c r="A169" s="491" t="s">
        <v>305</v>
      </c>
      <c r="B169" s="36" t="s">
        <v>33</v>
      </c>
      <c r="C169" s="38" t="s">
        <v>35</v>
      </c>
      <c r="D169" s="30" t="s">
        <v>319</v>
      </c>
      <c r="E169" s="31">
        <v>10</v>
      </c>
      <c r="F169" s="369">
        <v>10</v>
      </c>
      <c r="G169" s="74"/>
      <c r="H169" s="81"/>
      <c r="I169" s="75"/>
      <c r="J169" s="31">
        <f t="shared" si="8"/>
        <v>10</v>
      </c>
      <c r="K169" s="380">
        <f>SUM(J169:J170)</f>
        <v>20</v>
      </c>
      <c r="L169" s="418">
        <f>SUM(K169:K171)</f>
        <v>30</v>
      </c>
      <c r="N169" s="509">
        <v>20</v>
      </c>
    </row>
    <row r="170" spans="1:14" ht="28.5" customHeight="1">
      <c r="A170" s="492"/>
      <c r="B170" s="37" t="s">
        <v>34</v>
      </c>
      <c r="C170" s="45" t="s">
        <v>36</v>
      </c>
      <c r="D170" s="29" t="s">
        <v>181</v>
      </c>
      <c r="E170" s="27">
        <v>10</v>
      </c>
      <c r="F170" s="306">
        <v>10</v>
      </c>
      <c r="G170" s="77"/>
      <c r="H170" s="82"/>
      <c r="I170" s="78"/>
      <c r="J170" s="27">
        <f t="shared" si="8"/>
        <v>10</v>
      </c>
      <c r="K170" s="381"/>
      <c r="L170" s="419"/>
      <c r="N170" s="509"/>
    </row>
    <row r="171" spans="1:14" ht="33.75" customHeight="1">
      <c r="A171" s="492"/>
      <c r="B171" s="170"/>
      <c r="C171" s="130" t="s">
        <v>340</v>
      </c>
      <c r="D171" s="61" t="s">
        <v>320</v>
      </c>
      <c r="E171" s="62">
        <v>10</v>
      </c>
      <c r="F171" s="324">
        <v>10</v>
      </c>
      <c r="G171" s="83"/>
      <c r="H171" s="84"/>
      <c r="I171" s="85"/>
      <c r="J171" s="62">
        <f t="shared" si="8"/>
        <v>10</v>
      </c>
      <c r="K171" s="49">
        <f>J171</f>
        <v>10</v>
      </c>
      <c r="L171" s="419"/>
      <c r="N171" s="263">
        <v>10</v>
      </c>
    </row>
    <row r="172" spans="1:14" s="69" customFormat="1" ht="1.5" customHeight="1" thickBot="1">
      <c r="A172" s="217"/>
      <c r="B172" s="178"/>
      <c r="C172" s="159"/>
      <c r="D172" s="153"/>
      <c r="E172" s="90"/>
      <c r="F172" s="354"/>
      <c r="G172" s="90"/>
      <c r="H172" s="153"/>
      <c r="I172" s="92"/>
      <c r="J172" s="90"/>
      <c r="K172" s="92"/>
      <c r="L172" s="177"/>
      <c r="N172" s="264"/>
    </row>
    <row r="173" spans="1:14" ht="61.5" customHeight="1">
      <c r="A173" s="175" t="s">
        <v>343</v>
      </c>
      <c r="B173" s="171"/>
      <c r="C173" s="71" t="s">
        <v>37</v>
      </c>
      <c r="D173" s="172" t="s">
        <v>321</v>
      </c>
      <c r="E173" s="73">
        <v>10</v>
      </c>
      <c r="F173" s="370">
        <v>10</v>
      </c>
      <c r="G173" s="180"/>
      <c r="H173" s="173"/>
      <c r="I173" s="174"/>
      <c r="J173" s="73">
        <f t="shared" si="8"/>
        <v>10</v>
      </c>
      <c r="K173" s="48">
        <f>J173</f>
        <v>10</v>
      </c>
      <c r="L173" s="157">
        <f>K173</f>
        <v>10</v>
      </c>
      <c r="N173" s="263">
        <v>10</v>
      </c>
    </row>
    <row r="174" spans="1:14" ht="1.5" customHeight="1" thickBot="1">
      <c r="A174" s="168"/>
      <c r="B174" s="164"/>
      <c r="C174" s="159"/>
      <c r="D174" s="134"/>
      <c r="E174" s="131"/>
      <c r="F174" s="346"/>
      <c r="G174" s="95"/>
      <c r="H174" s="135"/>
      <c r="I174" s="97"/>
      <c r="J174" s="131"/>
      <c r="K174" s="102"/>
      <c r="L174" s="103"/>
      <c r="N174" s="263"/>
    </row>
    <row r="175" spans="1:14" ht="41.25" customHeight="1">
      <c r="A175" s="401" t="s">
        <v>306</v>
      </c>
      <c r="B175" s="442" t="s">
        <v>47</v>
      </c>
      <c r="C175" s="166" t="s">
        <v>97</v>
      </c>
      <c r="D175" s="41" t="s">
        <v>322</v>
      </c>
      <c r="E175" s="31">
        <v>14</v>
      </c>
      <c r="F175" s="369">
        <v>14</v>
      </c>
      <c r="G175" s="74"/>
      <c r="H175" s="74"/>
      <c r="I175" s="75"/>
      <c r="J175" s="31">
        <f>SUM(F175+I175)</f>
        <v>14</v>
      </c>
      <c r="K175" s="380">
        <f>SUM(J175:J176)</f>
        <v>20</v>
      </c>
      <c r="L175" s="413">
        <f>SUM(K175:K179)</f>
        <v>30</v>
      </c>
      <c r="N175" s="509">
        <v>20</v>
      </c>
    </row>
    <row r="176" spans="1:14" ht="27.75" customHeight="1">
      <c r="A176" s="386"/>
      <c r="B176" s="428"/>
      <c r="C176" s="40" t="s">
        <v>98</v>
      </c>
      <c r="D176" s="42" t="s">
        <v>279</v>
      </c>
      <c r="E176" s="27">
        <v>6</v>
      </c>
      <c r="F176" s="306">
        <v>6</v>
      </c>
      <c r="G176" s="77"/>
      <c r="H176" s="77"/>
      <c r="I176" s="78"/>
      <c r="J176" s="27">
        <f>SUM(F176+I176)</f>
        <v>6</v>
      </c>
      <c r="K176" s="381"/>
      <c r="L176" s="414"/>
      <c r="N176" s="509"/>
    </row>
    <row r="177" spans="1:14" ht="27" customHeight="1">
      <c r="A177" s="386"/>
      <c r="B177" s="488"/>
      <c r="C177" s="67" t="s">
        <v>99</v>
      </c>
      <c r="D177" s="29" t="s">
        <v>323</v>
      </c>
      <c r="E177" s="27">
        <v>6</v>
      </c>
      <c r="F177" s="306">
        <v>6</v>
      </c>
      <c r="G177" s="77"/>
      <c r="H177" s="77"/>
      <c r="I177" s="78"/>
      <c r="J177" s="27">
        <f>SUM(F177+I177)</f>
        <v>6</v>
      </c>
      <c r="K177" s="381">
        <f>SUM(J177:J178)</f>
        <v>10</v>
      </c>
      <c r="L177" s="414"/>
      <c r="N177" s="509">
        <v>10</v>
      </c>
    </row>
    <row r="178" spans="1:14" ht="42" customHeight="1">
      <c r="A178" s="386"/>
      <c r="B178" s="407"/>
      <c r="C178" s="68" t="s">
        <v>100</v>
      </c>
      <c r="D178" s="29" t="s">
        <v>230</v>
      </c>
      <c r="E178" s="27">
        <v>4</v>
      </c>
      <c r="F178" s="306">
        <v>4</v>
      </c>
      <c r="G178" s="77"/>
      <c r="H178" s="77"/>
      <c r="I178" s="78"/>
      <c r="J178" s="27">
        <f>SUM(F178+I178)</f>
        <v>4</v>
      </c>
      <c r="K178" s="381"/>
      <c r="L178" s="414"/>
      <c r="N178" s="509"/>
    </row>
    <row r="179" spans="1:14" ht="29.25" customHeight="1" thickBot="1">
      <c r="A179" s="386"/>
      <c r="B179" s="234" t="s">
        <v>354</v>
      </c>
      <c r="C179" s="167" t="s">
        <v>101</v>
      </c>
      <c r="D179" s="137" t="s">
        <v>324</v>
      </c>
      <c r="E179" s="62">
        <v>10</v>
      </c>
      <c r="F179" s="371">
        <v>0</v>
      </c>
      <c r="G179" s="83"/>
      <c r="H179" s="83"/>
      <c r="I179" s="85"/>
      <c r="J179" s="62">
        <f>SUM(F179+I179)</f>
        <v>0</v>
      </c>
      <c r="K179" s="49">
        <f>J179</f>
        <v>0</v>
      </c>
      <c r="L179" s="415"/>
      <c r="N179" s="321">
        <v>0</v>
      </c>
    </row>
    <row r="180" spans="1:14" ht="25.5" customHeight="1" thickBot="1">
      <c r="A180" s="219"/>
      <c r="B180" s="176"/>
      <c r="C180" s="160"/>
      <c r="D180" s="161"/>
      <c r="E180" s="161">
        <f>SUM(E163:E179)</f>
        <v>110</v>
      </c>
      <c r="F180" s="220"/>
      <c r="G180" s="184" t="s">
        <v>334</v>
      </c>
      <c r="H180" s="185"/>
      <c r="I180" s="185"/>
      <c r="J180" s="185"/>
      <c r="K180" s="186"/>
      <c r="L180" s="182">
        <f>SUM(L163:L179)/10</f>
        <v>10</v>
      </c>
      <c r="N180" s="317"/>
    </row>
    <row r="181" spans="1:14" ht="1.5" customHeight="1" thickBot="1">
      <c r="A181" s="218"/>
      <c r="B181" s="53"/>
      <c r="C181" s="159"/>
      <c r="D181" s="90"/>
      <c r="E181" s="90"/>
      <c r="F181" s="92"/>
      <c r="G181" s="184"/>
      <c r="H181" s="185"/>
      <c r="I181" s="185"/>
      <c r="J181" s="185"/>
      <c r="K181" s="186"/>
      <c r="L181" s="157"/>
      <c r="N181" s="263"/>
    </row>
    <row r="182" spans="1:14" ht="27.75" customHeight="1">
      <c r="A182" s="401" t="s">
        <v>307</v>
      </c>
      <c r="B182" s="383" t="s">
        <v>400</v>
      </c>
      <c r="C182" s="384"/>
      <c r="D182" s="295" t="s">
        <v>310</v>
      </c>
      <c r="E182" s="296">
        <v>10</v>
      </c>
      <c r="F182" s="39">
        <v>10</v>
      </c>
      <c r="G182" s="192"/>
      <c r="H182" s="192"/>
      <c r="I182" s="193"/>
      <c r="J182" s="31">
        <f>SUM(F182+I182)</f>
        <v>10</v>
      </c>
      <c r="K182" s="380">
        <f>SUM(J182:J183)</f>
        <v>18</v>
      </c>
      <c r="L182" s="493">
        <f>SUM(J182:J185)</f>
        <v>36</v>
      </c>
      <c r="N182" s="509">
        <v>18</v>
      </c>
    </row>
    <row r="183" spans="1:14" ht="27.75" customHeight="1">
      <c r="A183" s="386"/>
      <c r="B183" s="489" t="s">
        <v>401</v>
      </c>
      <c r="C183" s="490"/>
      <c r="D183" s="297" t="s">
        <v>181</v>
      </c>
      <c r="E183" s="277">
        <v>10</v>
      </c>
      <c r="F183" s="25">
        <v>8</v>
      </c>
      <c r="G183" s="145"/>
      <c r="H183" s="145"/>
      <c r="I183" s="148"/>
      <c r="J183" s="27">
        <f>SUM(F183+I183)</f>
        <v>8</v>
      </c>
      <c r="K183" s="381"/>
      <c r="L183" s="392"/>
      <c r="N183" s="509"/>
    </row>
    <row r="184" spans="1:14" ht="41.25" customHeight="1">
      <c r="A184" s="386"/>
      <c r="B184" s="410" t="s">
        <v>23</v>
      </c>
      <c r="C184" s="45" t="s">
        <v>24</v>
      </c>
      <c r="D184" s="29" t="s">
        <v>311</v>
      </c>
      <c r="E184" s="27">
        <v>10</v>
      </c>
      <c r="F184" s="306">
        <v>8</v>
      </c>
      <c r="G184" s="77"/>
      <c r="H184" s="82"/>
      <c r="I184" s="78"/>
      <c r="J184" s="27">
        <f>SUM(F184+I184)</f>
        <v>8</v>
      </c>
      <c r="K184" s="25">
        <f>J184</f>
        <v>8</v>
      </c>
      <c r="L184" s="392"/>
      <c r="N184" s="263">
        <v>8</v>
      </c>
    </row>
    <row r="185" spans="1:14" ht="30.75" customHeight="1">
      <c r="A185" s="386"/>
      <c r="B185" s="402"/>
      <c r="C185" s="130" t="s">
        <v>25</v>
      </c>
      <c r="D185" s="61" t="s">
        <v>312</v>
      </c>
      <c r="E185" s="62">
        <v>10</v>
      </c>
      <c r="F185" s="324">
        <v>10</v>
      </c>
      <c r="G185" s="83"/>
      <c r="H185" s="84"/>
      <c r="I185" s="85"/>
      <c r="J185" s="62">
        <f>SUM(F185+I185)</f>
        <v>10</v>
      </c>
      <c r="K185" s="49">
        <f>J185</f>
        <v>10</v>
      </c>
      <c r="L185" s="434"/>
      <c r="N185" s="263">
        <v>10</v>
      </c>
    </row>
    <row r="186" spans="1:14" s="69" customFormat="1" ht="1.5" customHeight="1" thickBot="1">
      <c r="A186" s="155"/>
      <c r="B186" s="164"/>
      <c r="C186" s="159"/>
      <c r="D186" s="165"/>
      <c r="E186" s="131"/>
      <c r="F186" s="346"/>
      <c r="G186" s="131"/>
      <c r="H186" s="131"/>
      <c r="I186" s="102"/>
      <c r="J186" s="131"/>
      <c r="K186" s="102"/>
      <c r="L186" s="103"/>
      <c r="N186" s="264"/>
    </row>
    <row r="187" spans="1:14" ht="55.5" customHeight="1">
      <c r="A187" s="412" t="s">
        <v>308</v>
      </c>
      <c r="B187" s="36" t="s">
        <v>38</v>
      </c>
      <c r="C187" s="38" t="s">
        <v>40</v>
      </c>
      <c r="D187" s="30" t="s">
        <v>325</v>
      </c>
      <c r="E187" s="31">
        <v>10</v>
      </c>
      <c r="F187" s="369">
        <v>6</v>
      </c>
      <c r="G187" s="77"/>
      <c r="H187" s="82"/>
      <c r="I187" s="78"/>
      <c r="J187" s="27">
        <f>SUM(F187+I187)</f>
        <v>6</v>
      </c>
      <c r="K187" s="381">
        <f>SUM(J187:J188)</f>
        <v>6</v>
      </c>
      <c r="L187" s="414">
        <f>SUM(K187:K189)</f>
        <v>10</v>
      </c>
      <c r="N187" s="509">
        <v>6</v>
      </c>
    </row>
    <row r="188" spans="1:14" ht="27.75" customHeight="1">
      <c r="A188" s="399"/>
      <c r="B188" s="37" t="s">
        <v>39</v>
      </c>
      <c r="C188" s="45" t="s">
        <v>41</v>
      </c>
      <c r="D188" s="29" t="s">
        <v>181</v>
      </c>
      <c r="E188" s="27">
        <v>5</v>
      </c>
      <c r="F188" s="306">
        <v>0</v>
      </c>
      <c r="G188" s="77"/>
      <c r="H188" s="82"/>
      <c r="I188" s="78"/>
      <c r="J188" s="27">
        <f>SUM(F188+I188)</f>
        <v>0</v>
      </c>
      <c r="K188" s="381"/>
      <c r="L188" s="414"/>
      <c r="N188" s="509"/>
    </row>
    <row r="189" spans="1:14" ht="28.5" customHeight="1">
      <c r="A189" s="399"/>
      <c r="B189" s="132" t="s">
        <v>43</v>
      </c>
      <c r="C189" s="130" t="s">
        <v>42</v>
      </c>
      <c r="D189" s="61" t="s">
        <v>326</v>
      </c>
      <c r="E189" s="62">
        <v>5</v>
      </c>
      <c r="F189" s="324">
        <v>4</v>
      </c>
      <c r="G189" s="83"/>
      <c r="H189" s="84"/>
      <c r="I189" s="85"/>
      <c r="J189" s="62">
        <f>SUM(F189+I189)</f>
        <v>4</v>
      </c>
      <c r="K189" s="49">
        <f>J189</f>
        <v>4</v>
      </c>
      <c r="L189" s="415"/>
      <c r="N189" s="263">
        <v>4</v>
      </c>
    </row>
    <row r="190" spans="1:14" s="69" customFormat="1" ht="1.5" customHeight="1" thickBot="1">
      <c r="A190" s="154"/>
      <c r="B190" s="133"/>
      <c r="C190" s="116"/>
      <c r="D190" s="134"/>
      <c r="E190" s="131"/>
      <c r="F190" s="346"/>
      <c r="G190" s="131"/>
      <c r="H190" s="146"/>
      <c r="I190" s="102"/>
      <c r="J190" s="131"/>
      <c r="K190" s="102"/>
      <c r="L190" s="103"/>
      <c r="N190" s="264"/>
    </row>
    <row r="191" spans="1:14" ht="15.75" customHeight="1">
      <c r="A191" s="502" t="s">
        <v>309</v>
      </c>
      <c r="B191" s="36"/>
      <c r="C191" s="38" t="s">
        <v>48</v>
      </c>
      <c r="D191" s="41" t="s">
        <v>327</v>
      </c>
      <c r="E191" s="31">
        <v>20</v>
      </c>
      <c r="F191" s="369">
        <v>15</v>
      </c>
      <c r="G191" s="74"/>
      <c r="H191" s="74"/>
      <c r="I191" s="75"/>
      <c r="J191" s="31">
        <f>SUM(F191+I191)</f>
        <v>15</v>
      </c>
      <c r="K191" s="39">
        <f>J191</f>
        <v>15</v>
      </c>
      <c r="L191" s="413">
        <f>SUM(K191:K194)</f>
        <v>44</v>
      </c>
      <c r="N191" s="263">
        <v>15</v>
      </c>
    </row>
    <row r="192" spans="1:14" ht="25.5" customHeight="1">
      <c r="A192" s="503"/>
      <c r="B192" s="37"/>
      <c r="C192" s="45" t="s">
        <v>344</v>
      </c>
      <c r="D192" s="42" t="s">
        <v>328</v>
      </c>
      <c r="E192" s="27">
        <v>10</v>
      </c>
      <c r="F192" s="306">
        <v>9</v>
      </c>
      <c r="G192" s="77"/>
      <c r="H192" s="77"/>
      <c r="I192" s="78"/>
      <c r="J192" s="27">
        <f>SUM(F192+I192)</f>
        <v>9</v>
      </c>
      <c r="K192" s="25">
        <f>J192</f>
        <v>9</v>
      </c>
      <c r="L192" s="414"/>
      <c r="N192" s="263">
        <v>9</v>
      </c>
    </row>
    <row r="193" spans="1:14" ht="38.25" customHeight="1">
      <c r="A193" s="503"/>
      <c r="B193" s="37"/>
      <c r="C193" s="45" t="s">
        <v>355</v>
      </c>
      <c r="D193" s="42" t="s">
        <v>329</v>
      </c>
      <c r="E193" s="27">
        <v>10</v>
      </c>
      <c r="F193" s="372">
        <v>10</v>
      </c>
      <c r="G193" s="77"/>
      <c r="H193" s="77"/>
      <c r="I193" s="78"/>
      <c r="J193" s="27">
        <f>SUM(F193+I193)</f>
        <v>10</v>
      </c>
      <c r="K193" s="25">
        <f>J193</f>
        <v>10</v>
      </c>
      <c r="L193" s="414"/>
      <c r="N193" s="263">
        <v>10</v>
      </c>
    </row>
    <row r="194" spans="1:14" ht="28.5" customHeight="1" thickBot="1">
      <c r="A194" s="504"/>
      <c r="B194" s="50"/>
      <c r="C194" s="46" t="s">
        <v>49</v>
      </c>
      <c r="D194" s="64" t="s">
        <v>330</v>
      </c>
      <c r="E194" s="28">
        <v>10</v>
      </c>
      <c r="F194" s="338">
        <v>10</v>
      </c>
      <c r="G194" s="79"/>
      <c r="H194" s="79"/>
      <c r="I194" s="80"/>
      <c r="J194" s="28">
        <f>SUM(F194+I194)</f>
        <v>10</v>
      </c>
      <c r="K194" s="47">
        <f>J194</f>
        <v>10</v>
      </c>
      <c r="L194" s="449"/>
      <c r="N194" s="321">
        <v>10</v>
      </c>
    </row>
    <row r="195" spans="1:14" ht="21" customHeight="1" thickBot="1">
      <c r="A195" s="69"/>
      <c r="B195" s="70"/>
      <c r="C195" s="71"/>
      <c r="D195" s="72"/>
      <c r="E195" s="73">
        <f>SUM(E5:E194)/2</f>
        <v>1140</v>
      </c>
      <c r="F195" s="73">
        <f>SUM(F5:F194)</f>
        <v>900</v>
      </c>
      <c r="G195" s="73"/>
      <c r="H195" s="73">
        <f>SUM(H5:H194)</f>
        <v>110</v>
      </c>
      <c r="I195" s="73">
        <f>SUM(I5:I194)</f>
        <v>83</v>
      </c>
      <c r="J195" s="73">
        <f>SUM(J5:J194)</f>
        <v>983</v>
      </c>
      <c r="K195" s="62">
        <f>SUM(G195+J195)</f>
        <v>983</v>
      </c>
      <c r="L195" s="88">
        <f>K195</f>
        <v>983</v>
      </c>
      <c r="N195" s="73">
        <f>SUM(N5:N194)</f>
        <v>983</v>
      </c>
    </row>
    <row r="196" spans="1:12" ht="30.75" customHeight="1" thickBot="1">
      <c r="A196" s="500" t="s">
        <v>167</v>
      </c>
      <c r="B196" s="501"/>
      <c r="C196" s="501"/>
      <c r="D196" s="501"/>
      <c r="E196" s="501"/>
      <c r="F196" s="501"/>
      <c r="G196" s="184" t="s">
        <v>335</v>
      </c>
      <c r="H196" s="187"/>
      <c r="I196" s="187"/>
      <c r="J196" s="187"/>
      <c r="K196" s="188"/>
      <c r="L196" s="183">
        <f>SUM(L182:L194)/10</f>
        <v>9</v>
      </c>
    </row>
    <row r="197" spans="1:12" ht="30.75" customHeight="1" thickBot="1">
      <c r="A197" s="389" t="s">
        <v>374</v>
      </c>
      <c r="B197" s="390"/>
      <c r="C197" s="390"/>
      <c r="D197" s="390"/>
      <c r="E197" s="390"/>
      <c r="F197" s="179"/>
      <c r="G197" s="184" t="s">
        <v>313</v>
      </c>
      <c r="H197" s="187"/>
      <c r="I197" s="187"/>
      <c r="J197" s="187"/>
      <c r="K197" s="188"/>
      <c r="L197" s="183">
        <f>SUM(L96+L159+L180+L196)</f>
        <v>98.30000000000001</v>
      </c>
    </row>
    <row r="198" spans="1:14" ht="19.5" customHeight="1">
      <c r="A198" s="255"/>
      <c r="B198" s="294"/>
      <c r="C198" s="377" t="s">
        <v>375</v>
      </c>
      <c r="D198" s="378"/>
      <c r="E198" s="379"/>
      <c r="F198" s="179"/>
      <c r="G198" s="388" t="s">
        <v>333</v>
      </c>
      <c r="H198" s="388"/>
      <c r="I198" s="388"/>
      <c r="J198" s="388"/>
      <c r="K198" s="388"/>
      <c r="L198" s="253"/>
      <c r="N198" s="1"/>
    </row>
    <row r="199" spans="1:12" ht="19.5" customHeight="1">
      <c r="A199" s="256"/>
      <c r="B199" s="258"/>
      <c r="C199" s="376" t="s">
        <v>376</v>
      </c>
      <c r="D199" s="376"/>
      <c r="E199" s="376"/>
      <c r="F199" s="254"/>
      <c r="G199" s="254"/>
      <c r="H199" s="254"/>
      <c r="I199" s="254"/>
      <c r="J199" s="254"/>
      <c r="K199" s="254"/>
      <c r="L199" s="254"/>
    </row>
    <row r="200" spans="1:12" ht="19.5" customHeight="1">
      <c r="A200" s="257"/>
      <c r="B200" s="259"/>
      <c r="C200" s="494" t="s">
        <v>377</v>
      </c>
      <c r="D200" s="494"/>
      <c r="E200" s="494"/>
      <c r="F200" s="91"/>
      <c r="G200" s="91"/>
      <c r="H200" s="91"/>
      <c r="I200" s="91"/>
      <c r="J200" s="91"/>
      <c r="K200" s="91"/>
      <c r="L200" s="91"/>
    </row>
    <row r="201" spans="2:5" ht="26.25" customHeight="1">
      <c r="B201" s="24"/>
      <c r="E201" t="e">
        <f>SUM(#REF!+E17+E18+E20+E26+E29+E37+E42+E75+E93+E142+E143+E149+E150+E182+E183)</f>
        <v>#REF!</v>
      </c>
    </row>
    <row r="202" spans="2:12" ht="26.25" customHeight="1">
      <c r="B202" s="499"/>
      <c r="C202" s="499"/>
      <c r="D202" s="499"/>
      <c r="E202" s="499"/>
      <c r="F202" s="499"/>
      <c r="G202" s="499"/>
      <c r="H202" s="499"/>
      <c r="I202" s="499"/>
      <c r="J202" s="499"/>
      <c r="K202" s="499"/>
      <c r="L202" s="499"/>
    </row>
    <row r="203" spans="2:12" ht="67.5" customHeight="1">
      <c r="B203" s="478"/>
      <c r="C203" s="478"/>
      <c r="D203" s="478"/>
      <c r="E203" s="478"/>
      <c r="F203" s="478"/>
      <c r="G203" s="478"/>
      <c r="H203" s="478"/>
      <c r="I203" s="478"/>
      <c r="J203" s="478"/>
      <c r="K203" s="478"/>
      <c r="L203" s="478"/>
    </row>
    <row r="204" spans="2:12" ht="42.75" customHeight="1">
      <c r="B204" s="478"/>
      <c r="C204" s="478"/>
      <c r="D204" s="478"/>
      <c r="E204" s="478"/>
      <c r="F204" s="478"/>
      <c r="G204" s="478"/>
      <c r="H204" s="478"/>
      <c r="I204" s="478"/>
      <c r="J204" s="478"/>
      <c r="K204" s="478"/>
      <c r="L204" s="478"/>
    </row>
    <row r="205" spans="2:12" ht="41.25" customHeight="1">
      <c r="B205" s="478"/>
      <c r="C205" s="478"/>
      <c r="D205" s="478"/>
      <c r="E205" s="478"/>
      <c r="F205" s="478"/>
      <c r="G205" s="478"/>
      <c r="H205" s="478"/>
      <c r="I205" s="478"/>
      <c r="J205" s="478"/>
      <c r="K205" s="478"/>
      <c r="L205" s="478"/>
    </row>
    <row r="206" spans="2:12" ht="60" customHeight="1">
      <c r="B206" s="478"/>
      <c r="C206" s="478"/>
      <c r="D206" s="478"/>
      <c r="E206" s="478"/>
      <c r="F206" s="478"/>
      <c r="G206" s="478"/>
      <c r="H206" s="478"/>
      <c r="I206" s="478"/>
      <c r="J206" s="478"/>
      <c r="K206" s="478"/>
      <c r="L206" s="478"/>
    </row>
    <row r="207" spans="2:12" ht="58.5" customHeight="1">
      <c r="B207" s="478"/>
      <c r="C207" s="478"/>
      <c r="D207" s="478"/>
      <c r="E207" s="478"/>
      <c r="F207" s="478"/>
      <c r="G207" s="478"/>
      <c r="H207" s="478"/>
      <c r="I207" s="478"/>
      <c r="J207" s="478"/>
      <c r="K207" s="478"/>
      <c r="L207" s="478"/>
    </row>
    <row r="208" spans="2:12" ht="26.25" customHeight="1">
      <c r="B208" s="478"/>
      <c r="C208" s="478"/>
      <c r="D208" s="478"/>
      <c r="E208" s="478"/>
      <c r="F208" s="478"/>
      <c r="G208" s="478"/>
      <c r="H208" s="478"/>
      <c r="I208" s="478"/>
      <c r="J208" s="478"/>
      <c r="K208" s="478"/>
      <c r="L208" s="478"/>
    </row>
    <row r="209" spans="2:12" ht="26.25" customHeight="1">
      <c r="B209" s="478"/>
      <c r="C209" s="478"/>
      <c r="D209" s="478"/>
      <c r="E209" s="478"/>
      <c r="F209" s="478"/>
      <c r="G209" s="478"/>
      <c r="H209" s="478"/>
      <c r="I209" s="478"/>
      <c r="J209" s="478"/>
      <c r="K209" s="478"/>
      <c r="L209" s="478"/>
    </row>
    <row r="210" spans="2:12" ht="26.25" customHeight="1">
      <c r="B210" s="478"/>
      <c r="C210" s="478"/>
      <c r="D210" s="478"/>
      <c r="E210" s="478"/>
      <c r="F210" s="478"/>
      <c r="G210" s="478"/>
      <c r="H210" s="478"/>
      <c r="I210" s="478"/>
      <c r="J210" s="478"/>
      <c r="K210" s="478"/>
      <c r="L210" s="478"/>
    </row>
    <row r="211" spans="2:12" ht="26.25" customHeight="1">
      <c r="B211" s="478"/>
      <c r="C211" s="478"/>
      <c r="D211" s="478"/>
      <c r="E211" s="478"/>
      <c r="F211" s="478"/>
      <c r="G211" s="478"/>
      <c r="H211" s="478"/>
      <c r="I211" s="478"/>
      <c r="J211" s="478"/>
      <c r="K211" s="478"/>
      <c r="L211" s="478"/>
    </row>
    <row r="212" spans="2:12" ht="26.25" customHeight="1">
      <c r="B212" s="478"/>
      <c r="C212" s="478"/>
      <c r="D212" s="478"/>
      <c r="E212" s="478"/>
      <c r="F212" s="478"/>
      <c r="G212" s="478"/>
      <c r="H212" s="478"/>
      <c r="I212" s="478"/>
      <c r="J212" s="478"/>
      <c r="K212" s="478"/>
      <c r="L212" s="478"/>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C110:C112"/>
    <mergeCell ref="B133:B134"/>
    <mergeCell ref="N169:N170"/>
    <mergeCell ref="N175:N176"/>
    <mergeCell ref="N145:N147"/>
    <mergeCell ref="N154:N156"/>
    <mergeCell ref="N157:N158"/>
    <mergeCell ref="N163:N167"/>
    <mergeCell ref="N117:N121"/>
    <mergeCell ref="A77:A84"/>
    <mergeCell ref="A90:A91"/>
    <mergeCell ref="N139:N141"/>
    <mergeCell ref="B94:C94"/>
    <mergeCell ref="N128:N132"/>
    <mergeCell ref="N133:N134"/>
    <mergeCell ref="N136:N138"/>
    <mergeCell ref="G95:K95"/>
    <mergeCell ref="N90:N91"/>
    <mergeCell ref="A86:A88"/>
    <mergeCell ref="N177:N178"/>
    <mergeCell ref="N182:N183"/>
    <mergeCell ref="N187:N188"/>
    <mergeCell ref="N142:N143"/>
    <mergeCell ref="N103:N106"/>
    <mergeCell ref="N107:N108"/>
    <mergeCell ref="N110:N112"/>
    <mergeCell ref="N123:N126"/>
    <mergeCell ref="N99:N102"/>
    <mergeCell ref="N114:N116"/>
    <mergeCell ref="J45:J47"/>
    <mergeCell ref="K45:K47"/>
    <mergeCell ref="F45:F47"/>
    <mergeCell ref="N68:N73"/>
    <mergeCell ref="N77:N82"/>
    <mergeCell ref="N83:N84"/>
    <mergeCell ref="G48:G52"/>
    <mergeCell ref="K83:K84"/>
    <mergeCell ref="N49:N52"/>
    <mergeCell ref="N53:N56"/>
    <mergeCell ref="N57:N61"/>
    <mergeCell ref="N63:N67"/>
    <mergeCell ref="K31:K33"/>
    <mergeCell ref="K63:K67"/>
    <mergeCell ref="K39:K40"/>
    <mergeCell ref="L48:L61"/>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K169:K170"/>
    <mergeCell ref="L191:L194"/>
    <mergeCell ref="B177:B178"/>
    <mergeCell ref="K175:K176"/>
    <mergeCell ref="K177:K178"/>
    <mergeCell ref="B175:B176"/>
    <mergeCell ref="B184:B185"/>
    <mergeCell ref="B183:C183"/>
    <mergeCell ref="K110:K112"/>
    <mergeCell ref="L136:L143"/>
    <mergeCell ref="L123:L134"/>
    <mergeCell ref="L77:L84"/>
    <mergeCell ref="L90:L91"/>
    <mergeCell ref="K139:K141"/>
    <mergeCell ref="L114:L121"/>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B15:C15"/>
    <mergeCell ref="K7:K9"/>
    <mergeCell ref="L103:L112"/>
    <mergeCell ref="B13:C13"/>
    <mergeCell ref="D63:D65"/>
    <mergeCell ref="B31:B32"/>
    <mergeCell ref="C31:C32"/>
    <mergeCell ref="B26:C26"/>
    <mergeCell ref="L37:L42"/>
    <mergeCell ref="J103:J105"/>
    <mergeCell ref="E45:E47"/>
    <mergeCell ref="K57:K61"/>
    <mergeCell ref="C139:C141"/>
    <mergeCell ref="B128:B132"/>
    <mergeCell ref="C128:C132"/>
    <mergeCell ref="B102:B105"/>
    <mergeCell ref="G57:G61"/>
    <mergeCell ref="K123:K126"/>
    <mergeCell ref="D57:D61"/>
    <mergeCell ref="B123:B126"/>
    <mergeCell ref="L2:L4"/>
    <mergeCell ref="J31:J33"/>
    <mergeCell ref="K90:K91"/>
    <mergeCell ref="J81:J82"/>
    <mergeCell ref="K22:K25"/>
    <mergeCell ref="K2:K4"/>
    <mergeCell ref="L63:L75"/>
    <mergeCell ref="K53:K56"/>
    <mergeCell ref="K77:K82"/>
    <mergeCell ref="L29:L35"/>
    <mergeCell ref="A1:L1"/>
    <mergeCell ref="C107:C108"/>
    <mergeCell ref="B107:B108"/>
    <mergeCell ref="A145:A147"/>
    <mergeCell ref="H45:H47"/>
    <mergeCell ref="I45:I47"/>
    <mergeCell ref="K133:K134"/>
    <mergeCell ref="K128:K132"/>
    <mergeCell ref="K103:K106"/>
    <mergeCell ref="L17:L18"/>
    <mergeCell ref="L160:L162"/>
    <mergeCell ref="L163:L167"/>
    <mergeCell ref="B151:C151"/>
    <mergeCell ref="L169:L171"/>
    <mergeCell ref="B152:C152"/>
    <mergeCell ref="L154:L158"/>
    <mergeCell ref="C157:C158"/>
    <mergeCell ref="K157:K158"/>
    <mergeCell ref="B161:B162"/>
    <mergeCell ref="C161:C162"/>
    <mergeCell ref="A163:A167"/>
    <mergeCell ref="A136:A143"/>
    <mergeCell ref="L86:L88"/>
    <mergeCell ref="A93:A94"/>
    <mergeCell ref="B110:B112"/>
    <mergeCell ref="K117:K121"/>
    <mergeCell ref="K107:K108"/>
    <mergeCell ref="B114:B116"/>
    <mergeCell ref="K114:K116"/>
    <mergeCell ref="B117:B121"/>
    <mergeCell ref="A17:A18"/>
    <mergeCell ref="L145:L147"/>
    <mergeCell ref="K142:K143"/>
    <mergeCell ref="A123:A134"/>
    <mergeCell ref="K68:K73"/>
    <mergeCell ref="L149:L152"/>
    <mergeCell ref="K145:K147"/>
    <mergeCell ref="K136:K138"/>
    <mergeCell ref="C102:C105"/>
    <mergeCell ref="B46:B47"/>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0">
        <v>2007</v>
      </c>
      <c r="C1" s="531"/>
      <c r="D1" s="532"/>
      <c r="E1" s="530" t="s">
        <v>78</v>
      </c>
      <c r="F1" s="531"/>
      <c r="G1" s="53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2020-01-22T17:01:46Z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